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-120" yWindow="-120" windowWidth="29040" windowHeight="15840"/>
  </bookViews>
  <sheets>
    <sheet name="21.10.2021" sheetId="1" r:id="rId1"/>
  </sheets>
  <definedNames>
    <definedName name="_xlnm._FilterDatabase" localSheetId="0" hidden="1">'21.10.2021'!$A$1:$R$870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2" i="1"/>
  <c r="K683" i="1" l="1"/>
  <c r="K661" i="1"/>
  <c r="K525" i="1"/>
  <c r="K521" i="1"/>
  <c r="K520" i="1"/>
  <c r="K514" i="1"/>
  <c r="K509" i="1"/>
  <c r="K508" i="1"/>
  <c r="K430" i="1"/>
  <c r="K419" i="1"/>
  <c r="K418" i="1"/>
  <c r="K407" i="1"/>
  <c r="K405" i="1"/>
  <c r="K388" i="1"/>
  <c r="K290" i="1"/>
  <c r="K289" i="1"/>
  <c r="K288" i="1"/>
  <c r="S870" i="1" l="1"/>
  <c r="S861" i="1"/>
  <c r="S862" i="1"/>
  <c r="S863" i="1"/>
  <c r="S864" i="1"/>
  <c r="S865" i="1"/>
  <c r="S866" i="1"/>
  <c r="S867" i="1"/>
  <c r="S868" i="1"/>
  <c r="S869" i="1"/>
  <c r="S860" i="1"/>
  <c r="P3" i="1" l="1"/>
  <c r="S3" i="1" s="1"/>
  <c r="P4" i="1"/>
  <c r="S4" i="1" s="1"/>
  <c r="P5" i="1"/>
  <c r="S5" i="1" s="1"/>
  <c r="P6" i="1"/>
  <c r="S6" i="1" s="1"/>
  <c r="P7" i="1"/>
  <c r="S7" i="1" s="1"/>
  <c r="P8" i="1"/>
  <c r="S8" i="1" s="1"/>
  <c r="P9" i="1"/>
  <c r="S9" i="1" s="1"/>
  <c r="P10" i="1"/>
  <c r="S10" i="1" s="1"/>
  <c r="P11" i="1"/>
  <c r="S11" i="1" s="1"/>
  <c r="P12" i="1"/>
  <c r="S12" i="1" s="1"/>
  <c r="P13" i="1"/>
  <c r="S13" i="1" s="1"/>
  <c r="P14" i="1"/>
  <c r="S14" i="1" s="1"/>
  <c r="P15" i="1"/>
  <c r="S15" i="1" s="1"/>
  <c r="P16" i="1"/>
  <c r="S16" i="1" s="1"/>
  <c r="P17" i="1"/>
  <c r="S17" i="1" s="1"/>
  <c r="P18" i="1"/>
  <c r="S18" i="1" s="1"/>
  <c r="P19" i="1"/>
  <c r="S19" i="1" s="1"/>
  <c r="P20" i="1"/>
  <c r="S20" i="1" s="1"/>
  <c r="P21" i="1"/>
  <c r="S21" i="1" s="1"/>
  <c r="P22" i="1"/>
  <c r="S22" i="1" s="1"/>
  <c r="P23" i="1"/>
  <c r="S23" i="1" s="1"/>
  <c r="P24" i="1"/>
  <c r="S24" i="1" s="1"/>
  <c r="P25" i="1"/>
  <c r="S25" i="1" s="1"/>
  <c r="P26" i="1"/>
  <c r="S26" i="1" s="1"/>
  <c r="P27" i="1"/>
  <c r="S27" i="1" s="1"/>
  <c r="P28" i="1"/>
  <c r="S28" i="1" s="1"/>
  <c r="P29" i="1"/>
  <c r="S29" i="1" s="1"/>
  <c r="P30" i="1"/>
  <c r="S30" i="1" s="1"/>
  <c r="P31" i="1"/>
  <c r="S31" i="1" s="1"/>
  <c r="P32" i="1"/>
  <c r="S32" i="1" s="1"/>
  <c r="P33" i="1"/>
  <c r="S33" i="1" s="1"/>
  <c r="P34" i="1"/>
  <c r="S34" i="1" s="1"/>
  <c r="P35" i="1"/>
  <c r="S35" i="1" s="1"/>
  <c r="P36" i="1"/>
  <c r="S36" i="1" s="1"/>
  <c r="P37" i="1"/>
  <c r="S37" i="1" s="1"/>
  <c r="P38" i="1"/>
  <c r="S38" i="1" s="1"/>
  <c r="P39" i="1"/>
  <c r="S39" i="1" s="1"/>
  <c r="P40" i="1"/>
  <c r="S40" i="1" s="1"/>
  <c r="P41" i="1"/>
  <c r="S41" i="1" s="1"/>
  <c r="P42" i="1"/>
  <c r="S42" i="1" s="1"/>
  <c r="P43" i="1"/>
  <c r="S43" i="1" s="1"/>
  <c r="P44" i="1"/>
  <c r="S44" i="1" s="1"/>
  <c r="P45" i="1"/>
  <c r="S45" i="1" s="1"/>
  <c r="P46" i="1"/>
  <c r="S46" i="1" s="1"/>
  <c r="P47" i="1"/>
  <c r="S47" i="1" s="1"/>
  <c r="P48" i="1"/>
  <c r="S48" i="1" s="1"/>
  <c r="P49" i="1"/>
  <c r="S49" i="1" s="1"/>
  <c r="P50" i="1"/>
  <c r="S50" i="1" s="1"/>
  <c r="P51" i="1"/>
  <c r="S51" i="1" s="1"/>
  <c r="P52" i="1"/>
  <c r="S52" i="1" s="1"/>
  <c r="P53" i="1"/>
  <c r="S53" i="1" s="1"/>
  <c r="P54" i="1"/>
  <c r="S54" i="1" s="1"/>
  <c r="P55" i="1"/>
  <c r="S55" i="1" s="1"/>
  <c r="P56" i="1"/>
  <c r="S56" i="1" s="1"/>
  <c r="P57" i="1"/>
  <c r="S57" i="1" s="1"/>
  <c r="P58" i="1"/>
  <c r="S58" i="1" s="1"/>
  <c r="P59" i="1"/>
  <c r="S59" i="1" s="1"/>
  <c r="P60" i="1"/>
  <c r="S60" i="1" s="1"/>
  <c r="P61" i="1"/>
  <c r="S61" i="1" s="1"/>
  <c r="P62" i="1"/>
  <c r="S62" i="1" s="1"/>
  <c r="P63" i="1"/>
  <c r="S63" i="1" s="1"/>
  <c r="P64" i="1"/>
  <c r="S64" i="1" s="1"/>
  <c r="P65" i="1"/>
  <c r="S65" i="1" s="1"/>
  <c r="P66" i="1"/>
  <c r="S66" i="1" s="1"/>
  <c r="P67" i="1"/>
  <c r="S67" i="1" s="1"/>
  <c r="P68" i="1"/>
  <c r="S68" i="1" s="1"/>
  <c r="P69" i="1"/>
  <c r="S69" i="1" s="1"/>
  <c r="P70" i="1"/>
  <c r="S70" i="1" s="1"/>
  <c r="P71" i="1"/>
  <c r="S71" i="1" s="1"/>
  <c r="P72" i="1"/>
  <c r="S72" i="1" s="1"/>
  <c r="P73" i="1"/>
  <c r="S73" i="1" s="1"/>
  <c r="P74" i="1"/>
  <c r="S74" i="1" s="1"/>
  <c r="P75" i="1"/>
  <c r="S75" i="1" s="1"/>
  <c r="P76" i="1"/>
  <c r="S76" i="1" s="1"/>
  <c r="P77" i="1"/>
  <c r="S77" i="1" s="1"/>
  <c r="P78" i="1"/>
  <c r="S78" i="1" s="1"/>
  <c r="P79" i="1"/>
  <c r="S79" i="1" s="1"/>
  <c r="P80" i="1"/>
  <c r="S80" i="1" s="1"/>
  <c r="P81" i="1"/>
  <c r="S81" i="1" s="1"/>
  <c r="P82" i="1"/>
  <c r="S82" i="1" s="1"/>
  <c r="P83" i="1"/>
  <c r="S83" i="1" s="1"/>
  <c r="P84" i="1"/>
  <c r="S84" i="1" s="1"/>
  <c r="P85" i="1"/>
  <c r="S85" i="1" s="1"/>
  <c r="P86" i="1"/>
  <c r="S86" i="1" s="1"/>
  <c r="P87" i="1"/>
  <c r="S87" i="1" s="1"/>
  <c r="P88" i="1"/>
  <c r="S88" i="1" s="1"/>
  <c r="P89" i="1"/>
  <c r="S89" i="1" s="1"/>
  <c r="P90" i="1"/>
  <c r="S90" i="1" s="1"/>
  <c r="P91" i="1"/>
  <c r="S91" i="1" s="1"/>
  <c r="P92" i="1"/>
  <c r="S92" i="1" s="1"/>
  <c r="P93" i="1"/>
  <c r="S93" i="1" s="1"/>
  <c r="P94" i="1"/>
  <c r="S94" i="1" s="1"/>
  <c r="P95" i="1"/>
  <c r="S95" i="1" s="1"/>
  <c r="P96" i="1"/>
  <c r="S96" i="1" s="1"/>
  <c r="P97" i="1"/>
  <c r="S97" i="1" s="1"/>
  <c r="P98" i="1"/>
  <c r="S98" i="1" s="1"/>
  <c r="P99" i="1"/>
  <c r="S99" i="1" s="1"/>
  <c r="P100" i="1"/>
  <c r="S100" i="1" s="1"/>
  <c r="P101" i="1"/>
  <c r="S101" i="1" s="1"/>
  <c r="P102" i="1"/>
  <c r="S102" i="1" s="1"/>
  <c r="P103" i="1"/>
  <c r="S103" i="1" s="1"/>
  <c r="P104" i="1"/>
  <c r="S104" i="1" s="1"/>
  <c r="P105" i="1"/>
  <c r="S105" i="1" s="1"/>
  <c r="P106" i="1"/>
  <c r="S106" i="1" s="1"/>
  <c r="P107" i="1"/>
  <c r="S107" i="1" s="1"/>
  <c r="P108" i="1"/>
  <c r="S108" i="1" s="1"/>
  <c r="P109" i="1"/>
  <c r="S109" i="1" s="1"/>
  <c r="P110" i="1"/>
  <c r="S110" i="1" s="1"/>
  <c r="P111" i="1"/>
  <c r="S111" i="1" s="1"/>
  <c r="P112" i="1"/>
  <c r="S112" i="1" s="1"/>
  <c r="P113" i="1"/>
  <c r="S113" i="1" s="1"/>
  <c r="P114" i="1"/>
  <c r="S114" i="1" s="1"/>
  <c r="P115" i="1"/>
  <c r="S115" i="1" s="1"/>
  <c r="P116" i="1"/>
  <c r="S116" i="1" s="1"/>
  <c r="P117" i="1"/>
  <c r="S117" i="1" s="1"/>
  <c r="P118" i="1"/>
  <c r="S118" i="1" s="1"/>
  <c r="P119" i="1"/>
  <c r="S119" i="1" s="1"/>
  <c r="P120" i="1"/>
  <c r="S120" i="1" s="1"/>
  <c r="P121" i="1"/>
  <c r="S121" i="1" s="1"/>
  <c r="P122" i="1"/>
  <c r="S122" i="1" s="1"/>
  <c r="P123" i="1"/>
  <c r="S123" i="1" s="1"/>
  <c r="P124" i="1"/>
  <c r="S124" i="1" s="1"/>
  <c r="P125" i="1"/>
  <c r="S125" i="1" s="1"/>
  <c r="P126" i="1"/>
  <c r="S126" i="1" s="1"/>
  <c r="P127" i="1"/>
  <c r="S127" i="1" s="1"/>
  <c r="P128" i="1"/>
  <c r="S128" i="1" s="1"/>
  <c r="P129" i="1"/>
  <c r="S129" i="1" s="1"/>
  <c r="P130" i="1"/>
  <c r="S130" i="1" s="1"/>
  <c r="P131" i="1"/>
  <c r="S131" i="1" s="1"/>
  <c r="P132" i="1"/>
  <c r="S132" i="1" s="1"/>
  <c r="P133" i="1"/>
  <c r="S133" i="1" s="1"/>
  <c r="P134" i="1"/>
  <c r="S134" i="1" s="1"/>
  <c r="P135" i="1"/>
  <c r="S135" i="1" s="1"/>
  <c r="P136" i="1"/>
  <c r="S136" i="1" s="1"/>
  <c r="P137" i="1"/>
  <c r="S137" i="1" s="1"/>
  <c r="P138" i="1"/>
  <c r="S138" i="1" s="1"/>
  <c r="P139" i="1"/>
  <c r="S139" i="1" s="1"/>
  <c r="P140" i="1"/>
  <c r="S140" i="1" s="1"/>
  <c r="P141" i="1"/>
  <c r="S141" i="1" s="1"/>
  <c r="P142" i="1"/>
  <c r="S142" i="1" s="1"/>
  <c r="P143" i="1"/>
  <c r="S143" i="1" s="1"/>
  <c r="P144" i="1"/>
  <c r="S144" i="1" s="1"/>
  <c r="P145" i="1"/>
  <c r="S145" i="1" s="1"/>
  <c r="P146" i="1"/>
  <c r="S146" i="1" s="1"/>
  <c r="P147" i="1"/>
  <c r="S147" i="1" s="1"/>
  <c r="P148" i="1"/>
  <c r="S148" i="1" s="1"/>
  <c r="P149" i="1"/>
  <c r="S149" i="1" s="1"/>
  <c r="P150" i="1"/>
  <c r="S150" i="1" s="1"/>
  <c r="P151" i="1"/>
  <c r="S151" i="1" s="1"/>
  <c r="P152" i="1"/>
  <c r="S152" i="1" s="1"/>
  <c r="P153" i="1"/>
  <c r="S153" i="1" s="1"/>
  <c r="P154" i="1"/>
  <c r="S154" i="1" s="1"/>
  <c r="P155" i="1"/>
  <c r="S155" i="1" s="1"/>
  <c r="P156" i="1"/>
  <c r="S156" i="1" s="1"/>
  <c r="P157" i="1"/>
  <c r="S157" i="1" s="1"/>
  <c r="P158" i="1"/>
  <c r="S158" i="1" s="1"/>
  <c r="P159" i="1"/>
  <c r="S159" i="1" s="1"/>
  <c r="P160" i="1"/>
  <c r="S160" i="1" s="1"/>
  <c r="P161" i="1"/>
  <c r="S161" i="1" s="1"/>
  <c r="P162" i="1"/>
  <c r="S162" i="1" s="1"/>
  <c r="P163" i="1"/>
  <c r="S163" i="1" s="1"/>
  <c r="P164" i="1"/>
  <c r="S164" i="1" s="1"/>
  <c r="P165" i="1"/>
  <c r="S165" i="1" s="1"/>
  <c r="P166" i="1"/>
  <c r="S166" i="1" s="1"/>
  <c r="P167" i="1"/>
  <c r="S167" i="1" s="1"/>
  <c r="P168" i="1"/>
  <c r="S168" i="1" s="1"/>
  <c r="P169" i="1"/>
  <c r="S169" i="1" s="1"/>
  <c r="P170" i="1"/>
  <c r="S170" i="1" s="1"/>
  <c r="P171" i="1"/>
  <c r="S171" i="1" s="1"/>
  <c r="P172" i="1"/>
  <c r="S172" i="1" s="1"/>
  <c r="P173" i="1"/>
  <c r="S173" i="1" s="1"/>
  <c r="P174" i="1"/>
  <c r="S174" i="1" s="1"/>
  <c r="P175" i="1"/>
  <c r="S175" i="1" s="1"/>
  <c r="P176" i="1"/>
  <c r="S176" i="1" s="1"/>
  <c r="P177" i="1"/>
  <c r="S177" i="1" s="1"/>
  <c r="P178" i="1"/>
  <c r="S178" i="1" s="1"/>
  <c r="P179" i="1"/>
  <c r="S179" i="1" s="1"/>
  <c r="P180" i="1"/>
  <c r="S180" i="1" s="1"/>
  <c r="P181" i="1"/>
  <c r="S181" i="1" s="1"/>
  <c r="P182" i="1"/>
  <c r="S182" i="1" s="1"/>
  <c r="P183" i="1"/>
  <c r="S183" i="1" s="1"/>
  <c r="P184" i="1"/>
  <c r="S184" i="1" s="1"/>
  <c r="P185" i="1"/>
  <c r="S185" i="1" s="1"/>
  <c r="P186" i="1"/>
  <c r="S186" i="1" s="1"/>
  <c r="P187" i="1"/>
  <c r="S187" i="1" s="1"/>
  <c r="P188" i="1"/>
  <c r="S188" i="1" s="1"/>
  <c r="P189" i="1"/>
  <c r="S189" i="1" s="1"/>
  <c r="P190" i="1"/>
  <c r="S190" i="1" s="1"/>
  <c r="P191" i="1"/>
  <c r="S191" i="1" s="1"/>
  <c r="P192" i="1"/>
  <c r="S192" i="1" s="1"/>
  <c r="P193" i="1"/>
  <c r="S193" i="1" s="1"/>
  <c r="P194" i="1"/>
  <c r="S194" i="1" s="1"/>
  <c r="P195" i="1"/>
  <c r="S195" i="1" s="1"/>
  <c r="P196" i="1"/>
  <c r="S196" i="1" s="1"/>
  <c r="P197" i="1"/>
  <c r="S197" i="1" s="1"/>
  <c r="P198" i="1"/>
  <c r="S198" i="1" s="1"/>
  <c r="P199" i="1"/>
  <c r="S199" i="1" s="1"/>
  <c r="P200" i="1"/>
  <c r="S200" i="1" s="1"/>
  <c r="P201" i="1"/>
  <c r="S201" i="1" s="1"/>
  <c r="P202" i="1"/>
  <c r="S202" i="1" s="1"/>
  <c r="P203" i="1"/>
  <c r="S203" i="1" s="1"/>
  <c r="P204" i="1"/>
  <c r="S204" i="1" s="1"/>
  <c r="P205" i="1"/>
  <c r="S205" i="1" s="1"/>
  <c r="P206" i="1"/>
  <c r="S206" i="1" s="1"/>
  <c r="P207" i="1"/>
  <c r="S207" i="1" s="1"/>
  <c r="P208" i="1"/>
  <c r="S208" i="1" s="1"/>
  <c r="P209" i="1"/>
  <c r="S209" i="1" s="1"/>
  <c r="P210" i="1"/>
  <c r="S210" i="1" s="1"/>
  <c r="P211" i="1"/>
  <c r="S211" i="1" s="1"/>
  <c r="P212" i="1"/>
  <c r="S212" i="1" s="1"/>
  <c r="P213" i="1"/>
  <c r="S213" i="1" s="1"/>
  <c r="P214" i="1"/>
  <c r="S214" i="1" s="1"/>
  <c r="P215" i="1"/>
  <c r="S215" i="1" s="1"/>
  <c r="P216" i="1"/>
  <c r="S216" i="1" s="1"/>
  <c r="P217" i="1"/>
  <c r="S217" i="1" s="1"/>
  <c r="P218" i="1"/>
  <c r="S218" i="1" s="1"/>
  <c r="P219" i="1"/>
  <c r="S219" i="1" s="1"/>
  <c r="P220" i="1"/>
  <c r="S220" i="1" s="1"/>
  <c r="P221" i="1"/>
  <c r="S221" i="1" s="1"/>
  <c r="P222" i="1"/>
  <c r="S222" i="1" s="1"/>
  <c r="P223" i="1"/>
  <c r="S223" i="1" s="1"/>
  <c r="P224" i="1"/>
  <c r="S224" i="1" s="1"/>
  <c r="P225" i="1"/>
  <c r="S225" i="1" s="1"/>
  <c r="P226" i="1"/>
  <c r="S226" i="1" s="1"/>
  <c r="P227" i="1"/>
  <c r="S227" i="1" s="1"/>
  <c r="P228" i="1"/>
  <c r="S228" i="1" s="1"/>
  <c r="P229" i="1"/>
  <c r="S229" i="1" s="1"/>
  <c r="P230" i="1"/>
  <c r="S230" i="1" s="1"/>
  <c r="P231" i="1"/>
  <c r="S231" i="1" s="1"/>
  <c r="P232" i="1"/>
  <c r="S232" i="1" s="1"/>
  <c r="P233" i="1"/>
  <c r="S233" i="1" s="1"/>
  <c r="P234" i="1"/>
  <c r="S234" i="1" s="1"/>
  <c r="P235" i="1"/>
  <c r="S235" i="1" s="1"/>
  <c r="P236" i="1"/>
  <c r="S236" i="1" s="1"/>
  <c r="P237" i="1"/>
  <c r="S237" i="1" s="1"/>
  <c r="P238" i="1"/>
  <c r="S238" i="1" s="1"/>
  <c r="P239" i="1"/>
  <c r="S239" i="1" s="1"/>
  <c r="P240" i="1"/>
  <c r="S240" i="1" s="1"/>
  <c r="P241" i="1"/>
  <c r="S241" i="1" s="1"/>
  <c r="P242" i="1"/>
  <c r="S242" i="1" s="1"/>
  <c r="P243" i="1"/>
  <c r="S243" i="1" s="1"/>
  <c r="P244" i="1"/>
  <c r="S244" i="1" s="1"/>
  <c r="P245" i="1"/>
  <c r="S245" i="1" s="1"/>
  <c r="P246" i="1"/>
  <c r="S246" i="1" s="1"/>
  <c r="P247" i="1"/>
  <c r="S247" i="1" s="1"/>
  <c r="P248" i="1"/>
  <c r="S248" i="1" s="1"/>
  <c r="P249" i="1"/>
  <c r="S249" i="1" s="1"/>
  <c r="P250" i="1"/>
  <c r="S250" i="1" s="1"/>
  <c r="P251" i="1"/>
  <c r="S251" i="1" s="1"/>
  <c r="P252" i="1"/>
  <c r="S252" i="1" s="1"/>
  <c r="P253" i="1"/>
  <c r="S253" i="1" s="1"/>
  <c r="P254" i="1"/>
  <c r="S254" i="1" s="1"/>
  <c r="P255" i="1"/>
  <c r="S255" i="1" s="1"/>
  <c r="P256" i="1"/>
  <c r="S256" i="1" s="1"/>
  <c r="P257" i="1"/>
  <c r="S257" i="1" s="1"/>
  <c r="P258" i="1"/>
  <c r="S258" i="1" s="1"/>
  <c r="P259" i="1"/>
  <c r="S259" i="1" s="1"/>
  <c r="P260" i="1"/>
  <c r="S260" i="1" s="1"/>
  <c r="P261" i="1"/>
  <c r="S261" i="1" s="1"/>
  <c r="P262" i="1"/>
  <c r="S262" i="1" s="1"/>
  <c r="P263" i="1"/>
  <c r="S263" i="1" s="1"/>
  <c r="P264" i="1"/>
  <c r="S264" i="1" s="1"/>
  <c r="P265" i="1"/>
  <c r="S265" i="1" s="1"/>
  <c r="P266" i="1"/>
  <c r="S266" i="1" s="1"/>
  <c r="P267" i="1"/>
  <c r="S267" i="1" s="1"/>
  <c r="P268" i="1"/>
  <c r="S268" i="1" s="1"/>
  <c r="P269" i="1"/>
  <c r="S269" i="1" s="1"/>
  <c r="P270" i="1"/>
  <c r="S270" i="1" s="1"/>
  <c r="P271" i="1"/>
  <c r="S271" i="1" s="1"/>
  <c r="P272" i="1"/>
  <c r="S272" i="1" s="1"/>
  <c r="P273" i="1"/>
  <c r="S273" i="1" s="1"/>
  <c r="P274" i="1"/>
  <c r="S274" i="1" s="1"/>
  <c r="P275" i="1"/>
  <c r="S275" i="1" s="1"/>
  <c r="P276" i="1"/>
  <c r="S276" i="1" s="1"/>
  <c r="P277" i="1"/>
  <c r="S277" i="1" s="1"/>
  <c r="P278" i="1"/>
  <c r="S278" i="1" s="1"/>
  <c r="P279" i="1"/>
  <c r="S279" i="1" s="1"/>
  <c r="P280" i="1"/>
  <c r="S280" i="1" s="1"/>
  <c r="P281" i="1"/>
  <c r="S281" i="1" s="1"/>
  <c r="P282" i="1"/>
  <c r="S282" i="1" s="1"/>
  <c r="P283" i="1"/>
  <c r="S283" i="1" s="1"/>
  <c r="P284" i="1"/>
  <c r="S284" i="1" s="1"/>
  <c r="P285" i="1"/>
  <c r="S285" i="1" s="1"/>
  <c r="P286" i="1"/>
  <c r="S286" i="1" s="1"/>
  <c r="P287" i="1"/>
  <c r="S287" i="1" s="1"/>
  <c r="P288" i="1"/>
  <c r="S288" i="1" s="1"/>
  <c r="P289" i="1"/>
  <c r="S289" i="1" s="1"/>
  <c r="P290" i="1"/>
  <c r="S290" i="1" s="1"/>
  <c r="P291" i="1"/>
  <c r="S291" i="1" s="1"/>
  <c r="P292" i="1"/>
  <c r="S292" i="1" s="1"/>
  <c r="P293" i="1"/>
  <c r="S293" i="1" s="1"/>
  <c r="P294" i="1"/>
  <c r="S294" i="1" s="1"/>
  <c r="P295" i="1"/>
  <c r="S295" i="1" s="1"/>
  <c r="P296" i="1"/>
  <c r="S296" i="1" s="1"/>
  <c r="P297" i="1"/>
  <c r="S297" i="1" s="1"/>
  <c r="P298" i="1"/>
  <c r="S298" i="1" s="1"/>
  <c r="P299" i="1"/>
  <c r="S299" i="1" s="1"/>
  <c r="P300" i="1"/>
  <c r="S300" i="1" s="1"/>
  <c r="P301" i="1"/>
  <c r="S301" i="1" s="1"/>
  <c r="P302" i="1"/>
  <c r="S302" i="1" s="1"/>
  <c r="P303" i="1"/>
  <c r="S303" i="1" s="1"/>
  <c r="P304" i="1"/>
  <c r="S304" i="1" s="1"/>
  <c r="P305" i="1"/>
  <c r="S305" i="1" s="1"/>
  <c r="P306" i="1"/>
  <c r="S306" i="1" s="1"/>
  <c r="P307" i="1"/>
  <c r="S307" i="1" s="1"/>
  <c r="P308" i="1"/>
  <c r="S308" i="1" s="1"/>
  <c r="P309" i="1"/>
  <c r="S309" i="1" s="1"/>
  <c r="P310" i="1"/>
  <c r="S310" i="1" s="1"/>
  <c r="P311" i="1"/>
  <c r="S311" i="1" s="1"/>
  <c r="P312" i="1"/>
  <c r="S312" i="1" s="1"/>
  <c r="P313" i="1"/>
  <c r="S313" i="1" s="1"/>
  <c r="P314" i="1"/>
  <c r="S314" i="1" s="1"/>
  <c r="P315" i="1"/>
  <c r="S315" i="1" s="1"/>
  <c r="P316" i="1"/>
  <c r="S316" i="1" s="1"/>
  <c r="P317" i="1"/>
  <c r="S317" i="1" s="1"/>
  <c r="P318" i="1"/>
  <c r="S318" i="1" s="1"/>
  <c r="P319" i="1"/>
  <c r="S319" i="1" s="1"/>
  <c r="P320" i="1"/>
  <c r="S320" i="1" s="1"/>
  <c r="P321" i="1"/>
  <c r="S321" i="1" s="1"/>
  <c r="P322" i="1"/>
  <c r="S322" i="1" s="1"/>
  <c r="P323" i="1"/>
  <c r="S323" i="1" s="1"/>
  <c r="P324" i="1"/>
  <c r="S324" i="1" s="1"/>
  <c r="P325" i="1"/>
  <c r="S325" i="1" s="1"/>
  <c r="P326" i="1"/>
  <c r="S326" i="1" s="1"/>
  <c r="P327" i="1"/>
  <c r="S327" i="1" s="1"/>
  <c r="P328" i="1"/>
  <c r="S328" i="1" s="1"/>
  <c r="P329" i="1"/>
  <c r="S329" i="1" s="1"/>
  <c r="P330" i="1"/>
  <c r="S330" i="1" s="1"/>
  <c r="P331" i="1"/>
  <c r="S331" i="1" s="1"/>
  <c r="P332" i="1"/>
  <c r="S332" i="1" s="1"/>
  <c r="P333" i="1"/>
  <c r="S333" i="1" s="1"/>
  <c r="P334" i="1"/>
  <c r="S334" i="1" s="1"/>
  <c r="P335" i="1"/>
  <c r="S335" i="1" s="1"/>
  <c r="P336" i="1"/>
  <c r="S336" i="1" s="1"/>
  <c r="P337" i="1"/>
  <c r="S337" i="1" s="1"/>
  <c r="P338" i="1"/>
  <c r="S338" i="1" s="1"/>
  <c r="P339" i="1"/>
  <c r="S339" i="1" s="1"/>
  <c r="P340" i="1"/>
  <c r="S340" i="1" s="1"/>
  <c r="P341" i="1"/>
  <c r="S341" i="1" s="1"/>
  <c r="P342" i="1"/>
  <c r="S342" i="1" s="1"/>
  <c r="P343" i="1"/>
  <c r="S343" i="1" s="1"/>
  <c r="P344" i="1"/>
  <c r="S344" i="1" s="1"/>
  <c r="P345" i="1"/>
  <c r="S345" i="1" s="1"/>
  <c r="P346" i="1"/>
  <c r="S346" i="1" s="1"/>
  <c r="P347" i="1"/>
  <c r="S347" i="1" s="1"/>
  <c r="P348" i="1"/>
  <c r="S348" i="1" s="1"/>
  <c r="P349" i="1"/>
  <c r="S349" i="1" s="1"/>
  <c r="P350" i="1"/>
  <c r="S350" i="1" s="1"/>
  <c r="P351" i="1"/>
  <c r="S351" i="1" s="1"/>
  <c r="P352" i="1"/>
  <c r="S352" i="1" s="1"/>
  <c r="P353" i="1"/>
  <c r="S353" i="1" s="1"/>
  <c r="P354" i="1"/>
  <c r="S354" i="1" s="1"/>
  <c r="P355" i="1"/>
  <c r="S355" i="1" s="1"/>
  <c r="P356" i="1"/>
  <c r="S356" i="1" s="1"/>
  <c r="P357" i="1"/>
  <c r="S357" i="1" s="1"/>
  <c r="P358" i="1"/>
  <c r="S358" i="1" s="1"/>
  <c r="P359" i="1"/>
  <c r="S359" i="1" s="1"/>
  <c r="P360" i="1"/>
  <c r="S360" i="1" s="1"/>
  <c r="P361" i="1"/>
  <c r="S361" i="1" s="1"/>
  <c r="P362" i="1"/>
  <c r="S362" i="1" s="1"/>
  <c r="P363" i="1"/>
  <c r="S363" i="1" s="1"/>
  <c r="P364" i="1"/>
  <c r="S364" i="1" s="1"/>
  <c r="P365" i="1"/>
  <c r="S365" i="1" s="1"/>
  <c r="P366" i="1"/>
  <c r="S366" i="1" s="1"/>
  <c r="P367" i="1"/>
  <c r="S367" i="1" s="1"/>
  <c r="P368" i="1"/>
  <c r="S368" i="1" s="1"/>
  <c r="P369" i="1"/>
  <c r="S369" i="1" s="1"/>
  <c r="P370" i="1"/>
  <c r="S370" i="1" s="1"/>
  <c r="P371" i="1"/>
  <c r="S371" i="1" s="1"/>
  <c r="P372" i="1"/>
  <c r="S372" i="1" s="1"/>
  <c r="P373" i="1"/>
  <c r="S373" i="1" s="1"/>
  <c r="P374" i="1"/>
  <c r="S374" i="1" s="1"/>
  <c r="P375" i="1"/>
  <c r="S375" i="1" s="1"/>
  <c r="P376" i="1"/>
  <c r="S376" i="1" s="1"/>
  <c r="P377" i="1"/>
  <c r="S377" i="1" s="1"/>
  <c r="P378" i="1"/>
  <c r="S378" i="1" s="1"/>
  <c r="P379" i="1"/>
  <c r="S379" i="1" s="1"/>
  <c r="P380" i="1"/>
  <c r="S380" i="1" s="1"/>
  <c r="P381" i="1"/>
  <c r="S381" i="1" s="1"/>
  <c r="P382" i="1"/>
  <c r="S382" i="1" s="1"/>
  <c r="P383" i="1"/>
  <c r="S383" i="1" s="1"/>
  <c r="P384" i="1"/>
  <c r="S384" i="1" s="1"/>
  <c r="P385" i="1"/>
  <c r="S385" i="1" s="1"/>
  <c r="P386" i="1"/>
  <c r="S386" i="1" s="1"/>
  <c r="P387" i="1"/>
  <c r="S387" i="1" s="1"/>
  <c r="P388" i="1"/>
  <c r="S388" i="1" s="1"/>
  <c r="P389" i="1"/>
  <c r="S389" i="1" s="1"/>
  <c r="P390" i="1"/>
  <c r="S390" i="1" s="1"/>
  <c r="P391" i="1"/>
  <c r="S391" i="1" s="1"/>
  <c r="P392" i="1"/>
  <c r="S392" i="1" s="1"/>
  <c r="P393" i="1"/>
  <c r="S393" i="1" s="1"/>
  <c r="P394" i="1"/>
  <c r="S394" i="1" s="1"/>
  <c r="P395" i="1"/>
  <c r="S395" i="1" s="1"/>
  <c r="P396" i="1"/>
  <c r="S396" i="1" s="1"/>
  <c r="P397" i="1"/>
  <c r="S397" i="1" s="1"/>
  <c r="P398" i="1"/>
  <c r="S398" i="1" s="1"/>
  <c r="P399" i="1"/>
  <c r="S399" i="1" s="1"/>
  <c r="P400" i="1"/>
  <c r="S400" i="1" s="1"/>
  <c r="P401" i="1"/>
  <c r="S401" i="1" s="1"/>
  <c r="P402" i="1"/>
  <c r="S402" i="1" s="1"/>
  <c r="P403" i="1"/>
  <c r="S403" i="1" s="1"/>
  <c r="P404" i="1"/>
  <c r="S404" i="1" s="1"/>
  <c r="P405" i="1"/>
  <c r="S405" i="1" s="1"/>
  <c r="P406" i="1"/>
  <c r="S406" i="1" s="1"/>
  <c r="P407" i="1"/>
  <c r="S407" i="1" s="1"/>
  <c r="P408" i="1"/>
  <c r="S408" i="1" s="1"/>
  <c r="P409" i="1"/>
  <c r="S409" i="1" s="1"/>
  <c r="P410" i="1"/>
  <c r="S410" i="1" s="1"/>
  <c r="P411" i="1"/>
  <c r="S411" i="1" s="1"/>
  <c r="P412" i="1"/>
  <c r="S412" i="1" s="1"/>
  <c r="P413" i="1"/>
  <c r="S413" i="1" s="1"/>
  <c r="P414" i="1"/>
  <c r="S414" i="1" s="1"/>
  <c r="P415" i="1"/>
  <c r="S415" i="1" s="1"/>
  <c r="P416" i="1"/>
  <c r="S416" i="1" s="1"/>
  <c r="P417" i="1"/>
  <c r="S417" i="1" s="1"/>
  <c r="P418" i="1"/>
  <c r="S418" i="1" s="1"/>
  <c r="P419" i="1"/>
  <c r="S419" i="1" s="1"/>
  <c r="P420" i="1"/>
  <c r="S420" i="1" s="1"/>
  <c r="P421" i="1"/>
  <c r="S421" i="1" s="1"/>
  <c r="P422" i="1"/>
  <c r="S422" i="1" s="1"/>
  <c r="P423" i="1"/>
  <c r="S423" i="1" s="1"/>
  <c r="P424" i="1"/>
  <c r="S424" i="1" s="1"/>
  <c r="P425" i="1"/>
  <c r="S425" i="1" s="1"/>
  <c r="P426" i="1"/>
  <c r="S426" i="1" s="1"/>
  <c r="P427" i="1"/>
  <c r="S427" i="1" s="1"/>
  <c r="P428" i="1"/>
  <c r="S428" i="1" s="1"/>
  <c r="P429" i="1"/>
  <c r="S429" i="1" s="1"/>
  <c r="P430" i="1"/>
  <c r="S430" i="1" s="1"/>
  <c r="P431" i="1"/>
  <c r="S431" i="1" s="1"/>
  <c r="P432" i="1"/>
  <c r="S432" i="1" s="1"/>
  <c r="P433" i="1"/>
  <c r="S433" i="1" s="1"/>
  <c r="P434" i="1"/>
  <c r="S434" i="1" s="1"/>
  <c r="P435" i="1"/>
  <c r="S435" i="1" s="1"/>
  <c r="P436" i="1"/>
  <c r="S436" i="1" s="1"/>
  <c r="P437" i="1"/>
  <c r="S437" i="1" s="1"/>
  <c r="P438" i="1"/>
  <c r="S438" i="1" s="1"/>
  <c r="P439" i="1"/>
  <c r="S439" i="1" s="1"/>
  <c r="P440" i="1"/>
  <c r="S440" i="1" s="1"/>
  <c r="P441" i="1"/>
  <c r="S441" i="1" s="1"/>
  <c r="P442" i="1"/>
  <c r="S442" i="1" s="1"/>
  <c r="P443" i="1"/>
  <c r="S443" i="1" s="1"/>
  <c r="P444" i="1"/>
  <c r="S444" i="1" s="1"/>
  <c r="P445" i="1"/>
  <c r="S445" i="1" s="1"/>
  <c r="P446" i="1"/>
  <c r="S446" i="1" s="1"/>
  <c r="P447" i="1"/>
  <c r="S447" i="1" s="1"/>
  <c r="P448" i="1"/>
  <c r="S448" i="1" s="1"/>
  <c r="P449" i="1"/>
  <c r="S449" i="1" s="1"/>
  <c r="P450" i="1"/>
  <c r="S450" i="1" s="1"/>
  <c r="P451" i="1"/>
  <c r="S451" i="1" s="1"/>
  <c r="P452" i="1"/>
  <c r="S452" i="1" s="1"/>
  <c r="P453" i="1"/>
  <c r="S453" i="1" s="1"/>
  <c r="P454" i="1"/>
  <c r="S454" i="1" s="1"/>
  <c r="P455" i="1"/>
  <c r="S455" i="1" s="1"/>
  <c r="P456" i="1"/>
  <c r="S456" i="1" s="1"/>
  <c r="P457" i="1"/>
  <c r="S457" i="1" s="1"/>
  <c r="P458" i="1"/>
  <c r="S458" i="1" s="1"/>
  <c r="P459" i="1"/>
  <c r="S459" i="1" s="1"/>
  <c r="P460" i="1"/>
  <c r="S460" i="1" s="1"/>
  <c r="P461" i="1"/>
  <c r="S461" i="1" s="1"/>
  <c r="P462" i="1"/>
  <c r="S462" i="1" s="1"/>
  <c r="P463" i="1"/>
  <c r="S463" i="1" s="1"/>
  <c r="P464" i="1"/>
  <c r="S464" i="1" s="1"/>
  <c r="P465" i="1"/>
  <c r="S465" i="1" s="1"/>
  <c r="P466" i="1"/>
  <c r="S466" i="1" s="1"/>
  <c r="P467" i="1"/>
  <c r="S467" i="1" s="1"/>
  <c r="P468" i="1"/>
  <c r="S468" i="1" s="1"/>
  <c r="P469" i="1"/>
  <c r="S469" i="1" s="1"/>
  <c r="P470" i="1"/>
  <c r="S470" i="1" s="1"/>
  <c r="P471" i="1"/>
  <c r="S471" i="1" s="1"/>
  <c r="P472" i="1"/>
  <c r="S472" i="1" s="1"/>
  <c r="P473" i="1"/>
  <c r="S473" i="1" s="1"/>
  <c r="P474" i="1"/>
  <c r="S474" i="1" s="1"/>
  <c r="P475" i="1"/>
  <c r="S475" i="1" s="1"/>
  <c r="P476" i="1"/>
  <c r="S476" i="1" s="1"/>
  <c r="P477" i="1"/>
  <c r="S477" i="1" s="1"/>
  <c r="P478" i="1"/>
  <c r="S478" i="1" s="1"/>
  <c r="P479" i="1"/>
  <c r="S479" i="1" s="1"/>
  <c r="P480" i="1"/>
  <c r="S480" i="1" s="1"/>
  <c r="P481" i="1"/>
  <c r="S481" i="1" s="1"/>
  <c r="P482" i="1"/>
  <c r="S482" i="1" s="1"/>
  <c r="P483" i="1"/>
  <c r="S483" i="1" s="1"/>
  <c r="P484" i="1"/>
  <c r="S484" i="1" s="1"/>
  <c r="P485" i="1"/>
  <c r="S485" i="1" s="1"/>
  <c r="P486" i="1"/>
  <c r="S486" i="1" s="1"/>
  <c r="P487" i="1"/>
  <c r="S487" i="1" s="1"/>
  <c r="P488" i="1"/>
  <c r="S488" i="1" s="1"/>
  <c r="P489" i="1"/>
  <c r="S489" i="1" s="1"/>
  <c r="P490" i="1"/>
  <c r="S490" i="1" s="1"/>
  <c r="P491" i="1"/>
  <c r="S491" i="1" s="1"/>
  <c r="P492" i="1"/>
  <c r="S492" i="1" s="1"/>
  <c r="P493" i="1"/>
  <c r="S493" i="1" s="1"/>
  <c r="P494" i="1"/>
  <c r="S494" i="1" s="1"/>
  <c r="P495" i="1"/>
  <c r="S495" i="1" s="1"/>
  <c r="P496" i="1"/>
  <c r="S496" i="1" s="1"/>
  <c r="P497" i="1"/>
  <c r="S497" i="1" s="1"/>
  <c r="P498" i="1"/>
  <c r="S498" i="1" s="1"/>
  <c r="P499" i="1"/>
  <c r="S499" i="1" s="1"/>
  <c r="P500" i="1"/>
  <c r="S500" i="1" s="1"/>
  <c r="P501" i="1"/>
  <c r="S501" i="1" s="1"/>
  <c r="P502" i="1"/>
  <c r="S502" i="1" s="1"/>
  <c r="P503" i="1"/>
  <c r="S503" i="1" s="1"/>
  <c r="P504" i="1"/>
  <c r="S504" i="1" s="1"/>
  <c r="P505" i="1"/>
  <c r="S505" i="1" s="1"/>
  <c r="P506" i="1"/>
  <c r="S506" i="1" s="1"/>
  <c r="P507" i="1"/>
  <c r="S507" i="1" s="1"/>
  <c r="P508" i="1"/>
  <c r="S508" i="1" s="1"/>
  <c r="P509" i="1"/>
  <c r="S509" i="1" s="1"/>
  <c r="P510" i="1"/>
  <c r="S510" i="1" s="1"/>
  <c r="P511" i="1"/>
  <c r="S511" i="1" s="1"/>
  <c r="P512" i="1"/>
  <c r="S512" i="1" s="1"/>
  <c r="P513" i="1"/>
  <c r="S513" i="1" s="1"/>
  <c r="P514" i="1"/>
  <c r="S514" i="1" s="1"/>
  <c r="P515" i="1"/>
  <c r="S515" i="1" s="1"/>
  <c r="P516" i="1"/>
  <c r="S516" i="1" s="1"/>
  <c r="P517" i="1"/>
  <c r="S517" i="1" s="1"/>
  <c r="P518" i="1"/>
  <c r="S518" i="1" s="1"/>
  <c r="P519" i="1"/>
  <c r="S519" i="1" s="1"/>
  <c r="P520" i="1"/>
  <c r="S520" i="1" s="1"/>
  <c r="P521" i="1"/>
  <c r="S521" i="1" s="1"/>
  <c r="P522" i="1"/>
  <c r="S522" i="1" s="1"/>
  <c r="P523" i="1"/>
  <c r="S523" i="1" s="1"/>
  <c r="P524" i="1"/>
  <c r="S524" i="1" s="1"/>
  <c r="P525" i="1"/>
  <c r="S525" i="1" s="1"/>
  <c r="P526" i="1"/>
  <c r="S526" i="1" s="1"/>
  <c r="P527" i="1"/>
  <c r="S527" i="1" s="1"/>
  <c r="P528" i="1"/>
  <c r="S528" i="1" s="1"/>
  <c r="P529" i="1"/>
  <c r="S529" i="1" s="1"/>
  <c r="P530" i="1"/>
  <c r="S530" i="1" s="1"/>
  <c r="P531" i="1"/>
  <c r="S531" i="1" s="1"/>
  <c r="P532" i="1"/>
  <c r="S532" i="1" s="1"/>
  <c r="P533" i="1"/>
  <c r="S533" i="1" s="1"/>
  <c r="P534" i="1"/>
  <c r="S534" i="1" s="1"/>
  <c r="P535" i="1"/>
  <c r="S535" i="1" s="1"/>
  <c r="P536" i="1"/>
  <c r="S536" i="1" s="1"/>
  <c r="P537" i="1"/>
  <c r="S537" i="1" s="1"/>
  <c r="P538" i="1"/>
  <c r="S538" i="1" s="1"/>
  <c r="P539" i="1"/>
  <c r="S539" i="1" s="1"/>
  <c r="P540" i="1"/>
  <c r="S540" i="1" s="1"/>
  <c r="P541" i="1"/>
  <c r="S541" i="1" s="1"/>
  <c r="P542" i="1"/>
  <c r="S542" i="1" s="1"/>
  <c r="P543" i="1"/>
  <c r="S543" i="1" s="1"/>
  <c r="P544" i="1"/>
  <c r="S544" i="1" s="1"/>
  <c r="P545" i="1"/>
  <c r="S545" i="1" s="1"/>
  <c r="P546" i="1"/>
  <c r="S546" i="1" s="1"/>
  <c r="P547" i="1"/>
  <c r="S547" i="1" s="1"/>
  <c r="P548" i="1"/>
  <c r="S548" i="1" s="1"/>
  <c r="P549" i="1"/>
  <c r="S549" i="1" s="1"/>
  <c r="P550" i="1"/>
  <c r="S550" i="1" s="1"/>
  <c r="P551" i="1"/>
  <c r="S551" i="1" s="1"/>
  <c r="P552" i="1"/>
  <c r="S552" i="1" s="1"/>
  <c r="P553" i="1"/>
  <c r="S553" i="1" s="1"/>
  <c r="P554" i="1"/>
  <c r="S554" i="1" s="1"/>
  <c r="P555" i="1"/>
  <c r="S555" i="1" s="1"/>
  <c r="P556" i="1"/>
  <c r="S556" i="1" s="1"/>
  <c r="P557" i="1"/>
  <c r="S557" i="1" s="1"/>
  <c r="P558" i="1"/>
  <c r="S558" i="1" s="1"/>
  <c r="P559" i="1"/>
  <c r="S559" i="1" s="1"/>
  <c r="P560" i="1"/>
  <c r="S560" i="1" s="1"/>
  <c r="P561" i="1"/>
  <c r="S561" i="1" s="1"/>
  <c r="P562" i="1"/>
  <c r="S562" i="1" s="1"/>
  <c r="P563" i="1"/>
  <c r="S563" i="1" s="1"/>
  <c r="P564" i="1"/>
  <c r="S564" i="1" s="1"/>
  <c r="P565" i="1"/>
  <c r="S565" i="1" s="1"/>
  <c r="P566" i="1"/>
  <c r="S566" i="1" s="1"/>
  <c r="P567" i="1"/>
  <c r="S567" i="1" s="1"/>
  <c r="P568" i="1"/>
  <c r="S568" i="1" s="1"/>
  <c r="P569" i="1"/>
  <c r="S569" i="1" s="1"/>
  <c r="P570" i="1"/>
  <c r="S570" i="1" s="1"/>
  <c r="P571" i="1"/>
  <c r="S571" i="1" s="1"/>
  <c r="P572" i="1"/>
  <c r="S572" i="1" s="1"/>
  <c r="P573" i="1"/>
  <c r="S573" i="1" s="1"/>
  <c r="P574" i="1"/>
  <c r="S574" i="1" s="1"/>
  <c r="P575" i="1"/>
  <c r="S575" i="1" s="1"/>
  <c r="P576" i="1"/>
  <c r="S576" i="1" s="1"/>
  <c r="P577" i="1"/>
  <c r="S577" i="1" s="1"/>
  <c r="P578" i="1"/>
  <c r="S578" i="1" s="1"/>
  <c r="P579" i="1"/>
  <c r="S579" i="1" s="1"/>
  <c r="P580" i="1"/>
  <c r="S580" i="1" s="1"/>
  <c r="P581" i="1"/>
  <c r="S581" i="1" s="1"/>
  <c r="P582" i="1"/>
  <c r="S582" i="1" s="1"/>
  <c r="P583" i="1"/>
  <c r="S583" i="1" s="1"/>
  <c r="P584" i="1"/>
  <c r="S584" i="1" s="1"/>
  <c r="P585" i="1"/>
  <c r="S585" i="1" s="1"/>
  <c r="P586" i="1"/>
  <c r="S586" i="1" s="1"/>
  <c r="P587" i="1"/>
  <c r="S587" i="1" s="1"/>
  <c r="P588" i="1"/>
  <c r="S588" i="1" s="1"/>
  <c r="P589" i="1"/>
  <c r="S589" i="1" s="1"/>
  <c r="P590" i="1"/>
  <c r="S590" i="1" s="1"/>
  <c r="P591" i="1"/>
  <c r="S591" i="1" s="1"/>
  <c r="P592" i="1"/>
  <c r="S592" i="1" s="1"/>
  <c r="P593" i="1"/>
  <c r="S593" i="1" s="1"/>
  <c r="P594" i="1"/>
  <c r="S594" i="1" s="1"/>
  <c r="P595" i="1"/>
  <c r="S595" i="1" s="1"/>
  <c r="P596" i="1"/>
  <c r="S596" i="1" s="1"/>
  <c r="P597" i="1"/>
  <c r="S597" i="1" s="1"/>
  <c r="P598" i="1"/>
  <c r="S598" i="1" s="1"/>
  <c r="P599" i="1"/>
  <c r="S599" i="1" s="1"/>
  <c r="P600" i="1"/>
  <c r="S600" i="1" s="1"/>
  <c r="P601" i="1"/>
  <c r="S601" i="1" s="1"/>
  <c r="P602" i="1"/>
  <c r="S602" i="1" s="1"/>
  <c r="P603" i="1"/>
  <c r="S603" i="1" s="1"/>
  <c r="P604" i="1"/>
  <c r="S604" i="1" s="1"/>
  <c r="P605" i="1"/>
  <c r="S605" i="1" s="1"/>
  <c r="P606" i="1"/>
  <c r="S606" i="1" s="1"/>
  <c r="P607" i="1"/>
  <c r="S607" i="1" s="1"/>
  <c r="P608" i="1"/>
  <c r="S608" i="1" s="1"/>
  <c r="P609" i="1"/>
  <c r="S609" i="1" s="1"/>
  <c r="P610" i="1"/>
  <c r="S610" i="1" s="1"/>
  <c r="P611" i="1"/>
  <c r="S611" i="1" s="1"/>
  <c r="P612" i="1"/>
  <c r="S612" i="1" s="1"/>
  <c r="P613" i="1"/>
  <c r="S613" i="1" s="1"/>
  <c r="P614" i="1"/>
  <c r="S614" i="1" s="1"/>
  <c r="P615" i="1"/>
  <c r="S615" i="1" s="1"/>
  <c r="P616" i="1"/>
  <c r="S616" i="1" s="1"/>
  <c r="P617" i="1"/>
  <c r="S617" i="1" s="1"/>
  <c r="P618" i="1"/>
  <c r="S618" i="1" s="1"/>
  <c r="P619" i="1"/>
  <c r="S619" i="1" s="1"/>
  <c r="P620" i="1"/>
  <c r="S620" i="1" s="1"/>
  <c r="P621" i="1"/>
  <c r="S621" i="1" s="1"/>
  <c r="P622" i="1"/>
  <c r="S622" i="1" s="1"/>
  <c r="P623" i="1"/>
  <c r="S623" i="1" s="1"/>
  <c r="P624" i="1"/>
  <c r="S624" i="1" s="1"/>
  <c r="P625" i="1"/>
  <c r="S625" i="1" s="1"/>
  <c r="P626" i="1"/>
  <c r="S626" i="1" s="1"/>
  <c r="P627" i="1"/>
  <c r="S627" i="1" s="1"/>
  <c r="P628" i="1"/>
  <c r="S628" i="1" s="1"/>
  <c r="P629" i="1"/>
  <c r="S629" i="1" s="1"/>
  <c r="P630" i="1"/>
  <c r="S630" i="1" s="1"/>
  <c r="P631" i="1"/>
  <c r="S631" i="1" s="1"/>
  <c r="P632" i="1"/>
  <c r="S632" i="1" s="1"/>
  <c r="P633" i="1"/>
  <c r="S633" i="1" s="1"/>
  <c r="P634" i="1"/>
  <c r="S634" i="1" s="1"/>
  <c r="P635" i="1"/>
  <c r="S635" i="1" s="1"/>
  <c r="P636" i="1"/>
  <c r="S636" i="1" s="1"/>
  <c r="P637" i="1"/>
  <c r="S637" i="1" s="1"/>
  <c r="P638" i="1"/>
  <c r="S638" i="1" s="1"/>
  <c r="P639" i="1"/>
  <c r="S639" i="1" s="1"/>
  <c r="P640" i="1"/>
  <c r="S640" i="1" s="1"/>
  <c r="P641" i="1"/>
  <c r="S641" i="1" s="1"/>
  <c r="P642" i="1"/>
  <c r="S642" i="1" s="1"/>
  <c r="P643" i="1"/>
  <c r="S643" i="1" s="1"/>
  <c r="P644" i="1"/>
  <c r="S644" i="1" s="1"/>
  <c r="P645" i="1"/>
  <c r="S645" i="1" s="1"/>
  <c r="P646" i="1"/>
  <c r="S646" i="1" s="1"/>
  <c r="P647" i="1"/>
  <c r="S647" i="1" s="1"/>
  <c r="P648" i="1"/>
  <c r="S648" i="1" s="1"/>
  <c r="P649" i="1"/>
  <c r="S649" i="1" s="1"/>
  <c r="P650" i="1"/>
  <c r="S650" i="1" s="1"/>
  <c r="P651" i="1"/>
  <c r="S651" i="1" s="1"/>
  <c r="P652" i="1"/>
  <c r="S652" i="1" s="1"/>
  <c r="P653" i="1"/>
  <c r="S653" i="1" s="1"/>
  <c r="P654" i="1"/>
  <c r="S654" i="1" s="1"/>
  <c r="P655" i="1"/>
  <c r="S655" i="1" s="1"/>
  <c r="P656" i="1"/>
  <c r="S656" i="1" s="1"/>
  <c r="P657" i="1"/>
  <c r="S657" i="1" s="1"/>
  <c r="P658" i="1"/>
  <c r="S658" i="1" s="1"/>
  <c r="P659" i="1"/>
  <c r="S659" i="1" s="1"/>
  <c r="P660" i="1"/>
  <c r="S660" i="1" s="1"/>
  <c r="P661" i="1"/>
  <c r="S661" i="1" s="1"/>
  <c r="P662" i="1"/>
  <c r="S662" i="1" s="1"/>
  <c r="P663" i="1"/>
  <c r="S663" i="1" s="1"/>
  <c r="P664" i="1"/>
  <c r="S664" i="1" s="1"/>
  <c r="P665" i="1"/>
  <c r="S665" i="1" s="1"/>
  <c r="P666" i="1"/>
  <c r="S666" i="1" s="1"/>
  <c r="P667" i="1"/>
  <c r="S667" i="1" s="1"/>
  <c r="P668" i="1"/>
  <c r="S668" i="1" s="1"/>
  <c r="P669" i="1"/>
  <c r="S669" i="1" s="1"/>
  <c r="P670" i="1"/>
  <c r="S670" i="1" s="1"/>
  <c r="P671" i="1"/>
  <c r="S671" i="1" s="1"/>
  <c r="P672" i="1"/>
  <c r="S672" i="1" s="1"/>
  <c r="P673" i="1"/>
  <c r="S673" i="1" s="1"/>
  <c r="P674" i="1"/>
  <c r="S674" i="1" s="1"/>
  <c r="P675" i="1"/>
  <c r="S675" i="1" s="1"/>
  <c r="P676" i="1"/>
  <c r="S676" i="1" s="1"/>
  <c r="P677" i="1"/>
  <c r="S677" i="1" s="1"/>
  <c r="P678" i="1"/>
  <c r="S678" i="1" s="1"/>
  <c r="P679" i="1"/>
  <c r="S679" i="1" s="1"/>
  <c r="P680" i="1"/>
  <c r="S680" i="1" s="1"/>
  <c r="P681" i="1"/>
  <c r="S681" i="1" s="1"/>
  <c r="P682" i="1"/>
  <c r="S682" i="1" s="1"/>
  <c r="P683" i="1"/>
  <c r="S683" i="1" s="1"/>
  <c r="P684" i="1"/>
  <c r="S684" i="1" s="1"/>
  <c r="P685" i="1"/>
  <c r="S685" i="1" s="1"/>
  <c r="P686" i="1"/>
  <c r="S686" i="1" s="1"/>
  <c r="P687" i="1"/>
  <c r="S687" i="1" s="1"/>
  <c r="P688" i="1"/>
  <c r="S688" i="1" s="1"/>
  <c r="P689" i="1"/>
  <c r="S689" i="1" s="1"/>
  <c r="P690" i="1"/>
  <c r="S690" i="1" s="1"/>
  <c r="P691" i="1"/>
  <c r="S691" i="1" s="1"/>
  <c r="P692" i="1"/>
  <c r="S692" i="1" s="1"/>
  <c r="P693" i="1"/>
  <c r="S693" i="1" s="1"/>
  <c r="P694" i="1"/>
  <c r="S694" i="1" s="1"/>
  <c r="P695" i="1"/>
  <c r="S695" i="1" s="1"/>
  <c r="P696" i="1"/>
  <c r="S696" i="1" s="1"/>
  <c r="P697" i="1"/>
  <c r="S697" i="1" s="1"/>
  <c r="P698" i="1"/>
  <c r="S698" i="1" s="1"/>
  <c r="P699" i="1"/>
  <c r="S699" i="1" s="1"/>
  <c r="P700" i="1"/>
  <c r="S700" i="1" s="1"/>
  <c r="P701" i="1"/>
  <c r="S701" i="1" s="1"/>
  <c r="P702" i="1"/>
  <c r="S702" i="1" s="1"/>
  <c r="P703" i="1"/>
  <c r="S703" i="1" s="1"/>
  <c r="P704" i="1"/>
  <c r="S704" i="1" s="1"/>
  <c r="P705" i="1"/>
  <c r="S705" i="1" s="1"/>
  <c r="P706" i="1"/>
  <c r="S706" i="1" s="1"/>
  <c r="P707" i="1"/>
  <c r="S707" i="1" s="1"/>
  <c r="P708" i="1"/>
  <c r="S708" i="1" s="1"/>
  <c r="P709" i="1"/>
  <c r="S709" i="1" s="1"/>
  <c r="P710" i="1"/>
  <c r="S710" i="1" s="1"/>
  <c r="P711" i="1"/>
  <c r="S711" i="1" s="1"/>
  <c r="P712" i="1"/>
  <c r="S712" i="1" s="1"/>
  <c r="P713" i="1"/>
  <c r="S713" i="1" s="1"/>
  <c r="P714" i="1"/>
  <c r="S714" i="1" s="1"/>
  <c r="P715" i="1"/>
  <c r="S715" i="1" s="1"/>
  <c r="P716" i="1"/>
  <c r="S716" i="1" s="1"/>
  <c r="P717" i="1"/>
  <c r="S717" i="1" s="1"/>
  <c r="P718" i="1"/>
  <c r="S718" i="1" s="1"/>
  <c r="P719" i="1"/>
  <c r="S719" i="1" s="1"/>
  <c r="P720" i="1"/>
  <c r="S720" i="1" s="1"/>
  <c r="P721" i="1"/>
  <c r="S721" i="1" s="1"/>
  <c r="P722" i="1"/>
  <c r="S722" i="1" s="1"/>
  <c r="P723" i="1"/>
  <c r="S723" i="1" s="1"/>
  <c r="P724" i="1"/>
  <c r="S724" i="1" s="1"/>
  <c r="P725" i="1"/>
  <c r="S725" i="1" s="1"/>
  <c r="P726" i="1"/>
  <c r="S726" i="1" s="1"/>
  <c r="P727" i="1"/>
  <c r="S727" i="1" s="1"/>
  <c r="P728" i="1"/>
  <c r="S728" i="1" s="1"/>
  <c r="P729" i="1"/>
  <c r="S729" i="1" s="1"/>
  <c r="P730" i="1"/>
  <c r="S730" i="1" s="1"/>
  <c r="P731" i="1"/>
  <c r="S731" i="1" s="1"/>
  <c r="P732" i="1"/>
  <c r="S732" i="1" s="1"/>
  <c r="P733" i="1"/>
  <c r="S733" i="1" s="1"/>
  <c r="P734" i="1"/>
  <c r="S734" i="1" s="1"/>
  <c r="P735" i="1"/>
  <c r="S735" i="1" s="1"/>
  <c r="P736" i="1"/>
  <c r="S736" i="1" s="1"/>
  <c r="P737" i="1"/>
  <c r="S737" i="1" s="1"/>
  <c r="P738" i="1"/>
  <c r="S738" i="1" s="1"/>
  <c r="P739" i="1"/>
  <c r="S739" i="1" s="1"/>
  <c r="P740" i="1"/>
  <c r="S740" i="1" s="1"/>
  <c r="P741" i="1"/>
  <c r="S741" i="1" s="1"/>
  <c r="P742" i="1"/>
  <c r="S742" i="1" s="1"/>
  <c r="P743" i="1"/>
  <c r="S743" i="1" s="1"/>
  <c r="P744" i="1"/>
  <c r="S744" i="1" s="1"/>
  <c r="P745" i="1"/>
  <c r="S745" i="1" s="1"/>
  <c r="P746" i="1"/>
  <c r="S746" i="1" s="1"/>
  <c r="P747" i="1"/>
  <c r="S747" i="1" s="1"/>
  <c r="P748" i="1"/>
  <c r="S748" i="1" s="1"/>
  <c r="P749" i="1"/>
  <c r="S749" i="1" s="1"/>
  <c r="P750" i="1"/>
  <c r="S750" i="1" s="1"/>
  <c r="P751" i="1"/>
  <c r="S751" i="1" s="1"/>
  <c r="P752" i="1"/>
  <c r="S752" i="1" s="1"/>
  <c r="P753" i="1"/>
  <c r="S753" i="1" s="1"/>
  <c r="P754" i="1"/>
  <c r="S754" i="1" s="1"/>
  <c r="P755" i="1"/>
  <c r="S755" i="1" s="1"/>
  <c r="P756" i="1"/>
  <c r="S756" i="1" s="1"/>
  <c r="P757" i="1"/>
  <c r="S757" i="1" s="1"/>
  <c r="P758" i="1"/>
  <c r="S758" i="1" s="1"/>
  <c r="P759" i="1"/>
  <c r="S759" i="1" s="1"/>
  <c r="P760" i="1"/>
  <c r="S760" i="1" s="1"/>
  <c r="P761" i="1"/>
  <c r="S761" i="1" s="1"/>
  <c r="P762" i="1"/>
  <c r="S762" i="1" s="1"/>
  <c r="P763" i="1"/>
  <c r="S763" i="1" s="1"/>
  <c r="P764" i="1"/>
  <c r="S764" i="1" s="1"/>
  <c r="P765" i="1"/>
  <c r="S765" i="1" s="1"/>
  <c r="P766" i="1"/>
  <c r="S766" i="1" s="1"/>
  <c r="P767" i="1"/>
  <c r="S767" i="1" s="1"/>
  <c r="P768" i="1"/>
  <c r="S768" i="1" s="1"/>
  <c r="P769" i="1"/>
  <c r="S769" i="1" s="1"/>
  <c r="P770" i="1"/>
  <c r="S770" i="1" s="1"/>
  <c r="P771" i="1"/>
  <c r="S771" i="1" s="1"/>
  <c r="P772" i="1"/>
  <c r="S772" i="1" s="1"/>
  <c r="P773" i="1"/>
  <c r="S773" i="1" s="1"/>
  <c r="P774" i="1"/>
  <c r="S774" i="1" s="1"/>
  <c r="P775" i="1"/>
  <c r="S775" i="1" s="1"/>
  <c r="P776" i="1"/>
  <c r="S776" i="1" s="1"/>
  <c r="P777" i="1"/>
  <c r="S777" i="1" s="1"/>
  <c r="P778" i="1"/>
  <c r="S778" i="1" s="1"/>
  <c r="P779" i="1"/>
  <c r="S779" i="1" s="1"/>
  <c r="P780" i="1"/>
  <c r="S780" i="1" s="1"/>
  <c r="P781" i="1"/>
  <c r="S781" i="1" s="1"/>
  <c r="P782" i="1"/>
  <c r="S782" i="1" s="1"/>
  <c r="P783" i="1"/>
  <c r="S783" i="1" s="1"/>
  <c r="P784" i="1"/>
  <c r="S784" i="1" s="1"/>
  <c r="P785" i="1"/>
  <c r="S785" i="1" s="1"/>
  <c r="P786" i="1"/>
  <c r="S786" i="1" s="1"/>
  <c r="P787" i="1"/>
  <c r="S787" i="1" s="1"/>
  <c r="P788" i="1"/>
  <c r="S788" i="1" s="1"/>
  <c r="P789" i="1"/>
  <c r="S789" i="1" s="1"/>
  <c r="P790" i="1"/>
  <c r="S790" i="1" s="1"/>
  <c r="P791" i="1"/>
  <c r="S791" i="1" s="1"/>
  <c r="P792" i="1"/>
  <c r="S792" i="1" s="1"/>
  <c r="P793" i="1"/>
  <c r="S793" i="1" s="1"/>
  <c r="P794" i="1"/>
  <c r="S794" i="1" s="1"/>
  <c r="P795" i="1"/>
  <c r="S795" i="1" s="1"/>
  <c r="P796" i="1"/>
  <c r="S796" i="1" s="1"/>
  <c r="P797" i="1"/>
  <c r="S797" i="1" s="1"/>
  <c r="P798" i="1"/>
  <c r="S798" i="1" s="1"/>
  <c r="P799" i="1"/>
  <c r="S799" i="1" s="1"/>
  <c r="P800" i="1"/>
  <c r="S800" i="1" s="1"/>
  <c r="P801" i="1"/>
  <c r="S801" i="1" s="1"/>
  <c r="P802" i="1"/>
  <c r="S802" i="1" s="1"/>
  <c r="P803" i="1"/>
  <c r="S803" i="1" s="1"/>
  <c r="P804" i="1"/>
  <c r="S804" i="1" s="1"/>
  <c r="P805" i="1"/>
  <c r="S805" i="1" s="1"/>
  <c r="P806" i="1"/>
  <c r="S806" i="1" s="1"/>
  <c r="P807" i="1"/>
  <c r="S807" i="1" s="1"/>
  <c r="P808" i="1"/>
  <c r="S808" i="1" s="1"/>
  <c r="P809" i="1"/>
  <c r="S809" i="1" s="1"/>
  <c r="P810" i="1"/>
  <c r="S810" i="1" s="1"/>
  <c r="P811" i="1"/>
  <c r="S811" i="1" s="1"/>
  <c r="P812" i="1"/>
  <c r="S812" i="1" s="1"/>
  <c r="P813" i="1"/>
  <c r="S813" i="1" s="1"/>
  <c r="P814" i="1"/>
  <c r="S814" i="1" s="1"/>
  <c r="P815" i="1"/>
  <c r="S815" i="1" s="1"/>
  <c r="P816" i="1"/>
  <c r="S816" i="1" s="1"/>
  <c r="P817" i="1"/>
  <c r="S817" i="1" s="1"/>
  <c r="P818" i="1"/>
  <c r="S818" i="1" s="1"/>
  <c r="P819" i="1"/>
  <c r="S819" i="1" s="1"/>
  <c r="P820" i="1"/>
  <c r="S820" i="1" s="1"/>
  <c r="P821" i="1"/>
  <c r="S821" i="1" s="1"/>
  <c r="P822" i="1"/>
  <c r="S822" i="1" s="1"/>
  <c r="P823" i="1"/>
  <c r="S823" i="1" s="1"/>
  <c r="P824" i="1"/>
  <c r="S824" i="1" s="1"/>
  <c r="P825" i="1"/>
  <c r="S825" i="1" s="1"/>
  <c r="P826" i="1"/>
  <c r="S826" i="1" s="1"/>
  <c r="P827" i="1"/>
  <c r="S827" i="1" s="1"/>
  <c r="P828" i="1"/>
  <c r="S828" i="1" s="1"/>
  <c r="P829" i="1"/>
  <c r="S829" i="1" s="1"/>
  <c r="P830" i="1"/>
  <c r="S830" i="1" s="1"/>
  <c r="P831" i="1"/>
  <c r="S831" i="1" s="1"/>
  <c r="P832" i="1"/>
  <c r="S832" i="1" s="1"/>
  <c r="P833" i="1"/>
  <c r="S833" i="1" s="1"/>
  <c r="P834" i="1"/>
  <c r="S834" i="1" s="1"/>
  <c r="P835" i="1"/>
  <c r="S835" i="1" s="1"/>
  <c r="P836" i="1"/>
  <c r="S836" i="1" s="1"/>
  <c r="P837" i="1"/>
  <c r="S837" i="1" s="1"/>
  <c r="P838" i="1"/>
  <c r="S838" i="1" s="1"/>
  <c r="P839" i="1"/>
  <c r="S839" i="1" s="1"/>
  <c r="P840" i="1"/>
  <c r="S840" i="1" s="1"/>
  <c r="P841" i="1"/>
  <c r="S841" i="1" s="1"/>
  <c r="P842" i="1"/>
  <c r="S842" i="1" s="1"/>
  <c r="P843" i="1"/>
  <c r="S843" i="1" s="1"/>
  <c r="P844" i="1"/>
  <c r="S844" i="1" s="1"/>
  <c r="P845" i="1"/>
  <c r="S845" i="1" s="1"/>
  <c r="P846" i="1"/>
  <c r="S846" i="1" s="1"/>
  <c r="P847" i="1"/>
  <c r="S847" i="1" s="1"/>
  <c r="P848" i="1"/>
  <c r="S848" i="1" s="1"/>
  <c r="P849" i="1"/>
  <c r="S849" i="1" s="1"/>
  <c r="P850" i="1"/>
  <c r="S850" i="1" s="1"/>
  <c r="P851" i="1"/>
  <c r="S851" i="1" s="1"/>
  <c r="P852" i="1"/>
  <c r="S852" i="1" s="1"/>
  <c r="P853" i="1"/>
  <c r="S853" i="1" s="1"/>
  <c r="P854" i="1"/>
  <c r="S854" i="1" s="1"/>
  <c r="P855" i="1"/>
  <c r="S855" i="1" s="1"/>
  <c r="P856" i="1"/>
  <c r="S856" i="1" s="1"/>
  <c r="P857" i="1"/>
  <c r="S857" i="1" s="1"/>
  <c r="P858" i="1"/>
  <c r="S858" i="1" s="1"/>
  <c r="P859" i="1"/>
  <c r="S859" i="1" s="1"/>
  <c r="P860" i="1"/>
  <c r="P861" i="1"/>
  <c r="P862" i="1"/>
  <c r="P863" i="1"/>
  <c r="P864" i="1"/>
  <c r="P865" i="1"/>
  <c r="P866" i="1"/>
  <c r="P867" i="1"/>
  <c r="P868" i="1"/>
  <c r="P869" i="1"/>
  <c r="P870" i="1"/>
  <c r="P2" i="1"/>
  <c r="S2" i="1" s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502" i="1"/>
  <c r="T503" i="1"/>
  <c r="T504" i="1"/>
  <c r="T505" i="1"/>
  <c r="T506" i="1"/>
  <c r="T507" i="1"/>
  <c r="T508" i="1"/>
  <c r="T509" i="1"/>
  <c r="T510" i="1"/>
  <c r="T511" i="1"/>
  <c r="T512" i="1"/>
  <c r="T513" i="1"/>
  <c r="T514" i="1"/>
  <c r="T515" i="1"/>
  <c r="T516" i="1"/>
  <c r="T517" i="1"/>
  <c r="T518" i="1"/>
  <c r="T519" i="1"/>
  <c r="T520" i="1"/>
  <c r="T521" i="1"/>
  <c r="T522" i="1"/>
  <c r="T523" i="1"/>
  <c r="T524" i="1"/>
  <c r="T525" i="1"/>
  <c r="T526" i="1"/>
  <c r="T527" i="1"/>
  <c r="T528" i="1"/>
  <c r="T529" i="1"/>
  <c r="T530" i="1"/>
  <c r="T531" i="1"/>
  <c r="T532" i="1"/>
  <c r="T533" i="1"/>
  <c r="T534" i="1"/>
  <c r="T535" i="1"/>
  <c r="T536" i="1"/>
  <c r="T537" i="1"/>
  <c r="T538" i="1"/>
  <c r="T539" i="1"/>
  <c r="T540" i="1"/>
  <c r="T541" i="1"/>
  <c r="T542" i="1"/>
  <c r="T543" i="1"/>
  <c r="T544" i="1"/>
  <c r="T545" i="1"/>
  <c r="T546" i="1"/>
  <c r="T547" i="1"/>
  <c r="T548" i="1"/>
  <c r="T549" i="1"/>
  <c r="T550" i="1"/>
  <c r="T551" i="1"/>
  <c r="T552" i="1"/>
  <c r="T553" i="1"/>
  <c r="T554" i="1"/>
  <c r="T555" i="1"/>
  <c r="T556" i="1"/>
  <c r="T557" i="1"/>
  <c r="T558" i="1"/>
  <c r="T559" i="1"/>
  <c r="T560" i="1"/>
  <c r="T561" i="1"/>
  <c r="T562" i="1"/>
  <c r="T563" i="1"/>
  <c r="T564" i="1"/>
  <c r="T565" i="1"/>
  <c r="T566" i="1"/>
  <c r="T567" i="1"/>
  <c r="T568" i="1"/>
  <c r="T569" i="1"/>
  <c r="T570" i="1"/>
  <c r="T571" i="1"/>
  <c r="T572" i="1"/>
  <c r="T573" i="1"/>
  <c r="T574" i="1"/>
  <c r="T575" i="1"/>
  <c r="T576" i="1"/>
  <c r="T577" i="1"/>
  <c r="T578" i="1"/>
  <c r="T579" i="1"/>
  <c r="T580" i="1"/>
  <c r="T581" i="1"/>
  <c r="T582" i="1"/>
  <c r="T583" i="1"/>
  <c r="T584" i="1"/>
  <c r="T585" i="1"/>
  <c r="T586" i="1"/>
  <c r="T587" i="1"/>
  <c r="T588" i="1"/>
  <c r="T589" i="1"/>
  <c r="T590" i="1"/>
  <c r="T591" i="1"/>
  <c r="T592" i="1"/>
  <c r="T593" i="1"/>
  <c r="T594" i="1"/>
  <c r="T595" i="1"/>
  <c r="T596" i="1"/>
  <c r="T597" i="1"/>
  <c r="T598" i="1"/>
  <c r="T599" i="1"/>
  <c r="T600" i="1"/>
  <c r="T601" i="1"/>
  <c r="T602" i="1"/>
  <c r="T603" i="1"/>
  <c r="T604" i="1"/>
  <c r="T605" i="1"/>
  <c r="T606" i="1"/>
  <c r="T607" i="1"/>
  <c r="T608" i="1"/>
  <c r="T609" i="1"/>
  <c r="T610" i="1"/>
  <c r="T611" i="1"/>
  <c r="T612" i="1"/>
  <c r="T613" i="1"/>
  <c r="T614" i="1"/>
  <c r="T615" i="1"/>
  <c r="T616" i="1"/>
  <c r="T617" i="1"/>
  <c r="T618" i="1"/>
  <c r="T619" i="1"/>
  <c r="T620" i="1"/>
  <c r="T621" i="1"/>
  <c r="T622" i="1"/>
  <c r="T623" i="1"/>
  <c r="T624" i="1"/>
  <c r="T625" i="1"/>
  <c r="T626" i="1"/>
  <c r="T627" i="1"/>
  <c r="T628" i="1"/>
  <c r="T629" i="1"/>
  <c r="T630" i="1"/>
  <c r="T631" i="1"/>
  <c r="T632" i="1"/>
  <c r="T633" i="1"/>
  <c r="T634" i="1"/>
  <c r="T635" i="1"/>
  <c r="T636" i="1"/>
  <c r="T637" i="1"/>
  <c r="T638" i="1"/>
  <c r="T639" i="1"/>
  <c r="T640" i="1"/>
  <c r="T641" i="1"/>
  <c r="T642" i="1"/>
  <c r="T643" i="1"/>
  <c r="T644" i="1"/>
  <c r="T645" i="1"/>
  <c r="T646" i="1"/>
  <c r="T647" i="1"/>
  <c r="T648" i="1"/>
  <c r="T649" i="1"/>
  <c r="T650" i="1"/>
  <c r="T651" i="1"/>
  <c r="T652" i="1"/>
  <c r="T653" i="1"/>
  <c r="T654" i="1"/>
  <c r="T655" i="1"/>
  <c r="T656" i="1"/>
  <c r="T657" i="1"/>
  <c r="T658" i="1"/>
  <c r="T659" i="1"/>
  <c r="T660" i="1"/>
  <c r="T661" i="1"/>
  <c r="T662" i="1"/>
  <c r="T663" i="1"/>
  <c r="T664" i="1"/>
  <c r="T665" i="1"/>
  <c r="T666" i="1"/>
  <c r="T667" i="1"/>
  <c r="T668" i="1"/>
  <c r="T669" i="1"/>
  <c r="T670" i="1"/>
  <c r="T671" i="1"/>
  <c r="T672" i="1"/>
  <c r="T673" i="1"/>
  <c r="T674" i="1"/>
  <c r="T675" i="1"/>
  <c r="T676" i="1"/>
  <c r="T677" i="1"/>
  <c r="T678" i="1"/>
  <c r="T679" i="1"/>
  <c r="T680" i="1"/>
  <c r="T681" i="1"/>
  <c r="T682" i="1"/>
  <c r="T683" i="1"/>
  <c r="T684" i="1"/>
  <c r="T685" i="1"/>
  <c r="T686" i="1"/>
  <c r="T687" i="1"/>
  <c r="T688" i="1"/>
  <c r="T689" i="1"/>
  <c r="T690" i="1"/>
  <c r="T691" i="1"/>
  <c r="T692" i="1"/>
  <c r="T693" i="1"/>
  <c r="T694" i="1"/>
  <c r="T695" i="1"/>
  <c r="T696" i="1"/>
  <c r="T697" i="1"/>
  <c r="T698" i="1"/>
  <c r="T699" i="1"/>
  <c r="T700" i="1"/>
  <c r="T701" i="1"/>
  <c r="T702" i="1"/>
  <c r="T703" i="1"/>
  <c r="T704" i="1"/>
  <c r="T705" i="1"/>
  <c r="T706" i="1"/>
  <c r="T707" i="1"/>
  <c r="T708" i="1"/>
  <c r="T709" i="1"/>
  <c r="T710" i="1"/>
  <c r="T711" i="1"/>
  <c r="T712" i="1"/>
  <c r="T713" i="1"/>
  <c r="T714" i="1"/>
  <c r="T715" i="1"/>
  <c r="T716" i="1"/>
  <c r="T717" i="1"/>
  <c r="T718" i="1"/>
  <c r="T719" i="1"/>
  <c r="T720" i="1"/>
  <c r="T721" i="1"/>
  <c r="T722" i="1"/>
  <c r="T723" i="1"/>
  <c r="T724" i="1"/>
  <c r="T725" i="1"/>
  <c r="T726" i="1"/>
  <c r="T727" i="1"/>
  <c r="T728" i="1"/>
  <c r="T729" i="1"/>
  <c r="T730" i="1"/>
  <c r="T731" i="1"/>
  <c r="T732" i="1"/>
  <c r="T733" i="1"/>
  <c r="T734" i="1"/>
  <c r="T735" i="1"/>
  <c r="T736" i="1"/>
  <c r="T737" i="1"/>
  <c r="T738" i="1"/>
  <c r="T739" i="1"/>
  <c r="T740" i="1"/>
  <c r="T741" i="1"/>
  <c r="T742" i="1"/>
  <c r="T743" i="1"/>
  <c r="T744" i="1"/>
  <c r="T745" i="1"/>
  <c r="T746" i="1"/>
  <c r="T747" i="1"/>
  <c r="T748" i="1"/>
  <c r="T749" i="1"/>
  <c r="T750" i="1"/>
  <c r="T751" i="1"/>
  <c r="T752" i="1"/>
  <c r="T753" i="1"/>
  <c r="T754" i="1"/>
  <c r="T755" i="1"/>
  <c r="T756" i="1"/>
  <c r="T757" i="1"/>
  <c r="T758" i="1"/>
  <c r="T759" i="1"/>
  <c r="T760" i="1"/>
  <c r="T761" i="1"/>
  <c r="T762" i="1"/>
  <c r="T763" i="1"/>
  <c r="T764" i="1"/>
  <c r="T765" i="1"/>
  <c r="T766" i="1"/>
  <c r="T767" i="1"/>
  <c r="T768" i="1"/>
  <c r="T769" i="1"/>
  <c r="T770" i="1"/>
  <c r="T771" i="1"/>
  <c r="T772" i="1"/>
  <c r="T773" i="1"/>
  <c r="T774" i="1"/>
  <c r="T775" i="1"/>
  <c r="T776" i="1"/>
  <c r="T777" i="1"/>
  <c r="T778" i="1"/>
  <c r="T779" i="1"/>
  <c r="T780" i="1"/>
  <c r="T781" i="1"/>
  <c r="T782" i="1"/>
  <c r="T783" i="1"/>
  <c r="T784" i="1"/>
  <c r="T785" i="1"/>
  <c r="T786" i="1"/>
  <c r="T787" i="1"/>
  <c r="T788" i="1"/>
  <c r="T789" i="1"/>
  <c r="T790" i="1"/>
  <c r="T791" i="1"/>
  <c r="T792" i="1"/>
  <c r="T793" i="1"/>
  <c r="T794" i="1"/>
  <c r="T795" i="1"/>
  <c r="T796" i="1"/>
  <c r="T797" i="1"/>
  <c r="T798" i="1"/>
  <c r="T799" i="1"/>
  <c r="T800" i="1"/>
  <c r="T801" i="1"/>
  <c r="T802" i="1"/>
  <c r="T803" i="1"/>
  <c r="T804" i="1"/>
  <c r="T805" i="1"/>
  <c r="T806" i="1"/>
  <c r="T807" i="1"/>
  <c r="T808" i="1"/>
  <c r="T809" i="1"/>
  <c r="T810" i="1"/>
  <c r="T811" i="1"/>
  <c r="T812" i="1"/>
  <c r="T813" i="1"/>
  <c r="T814" i="1"/>
  <c r="T815" i="1"/>
  <c r="T816" i="1"/>
  <c r="T817" i="1"/>
  <c r="T818" i="1"/>
  <c r="T819" i="1"/>
  <c r="T820" i="1"/>
  <c r="T821" i="1"/>
  <c r="T822" i="1"/>
  <c r="T823" i="1"/>
  <c r="T824" i="1"/>
  <c r="T825" i="1"/>
  <c r="T826" i="1"/>
  <c r="T827" i="1"/>
  <c r="T828" i="1"/>
  <c r="T829" i="1"/>
  <c r="T830" i="1"/>
  <c r="T831" i="1"/>
  <c r="T832" i="1"/>
  <c r="T833" i="1"/>
  <c r="T834" i="1"/>
  <c r="T835" i="1"/>
  <c r="T836" i="1"/>
  <c r="T837" i="1"/>
  <c r="T838" i="1"/>
  <c r="T839" i="1"/>
  <c r="T840" i="1"/>
  <c r="T841" i="1"/>
  <c r="T842" i="1"/>
  <c r="T843" i="1"/>
  <c r="T844" i="1"/>
  <c r="T845" i="1"/>
  <c r="T846" i="1"/>
  <c r="T847" i="1"/>
  <c r="T848" i="1"/>
  <c r="T849" i="1"/>
  <c r="T850" i="1"/>
  <c r="T851" i="1"/>
  <c r="T852" i="1"/>
  <c r="T853" i="1"/>
  <c r="T854" i="1"/>
  <c r="T855" i="1"/>
  <c r="T856" i="1"/>
  <c r="T857" i="1"/>
  <c r="T858" i="1"/>
  <c r="T859" i="1"/>
  <c r="T2" i="1"/>
  <c r="T864" i="1" l="1"/>
  <c r="T863" i="1"/>
  <c r="T870" i="1"/>
  <c r="T869" i="1"/>
  <c r="T861" i="1"/>
  <c r="T865" i="1"/>
  <c r="T862" i="1"/>
  <c r="T868" i="1"/>
  <c r="T860" i="1"/>
  <c r="T867" i="1"/>
  <c r="T866" i="1"/>
  <c r="M634" i="1" l="1"/>
  <c r="M150" i="1" l="1"/>
  <c r="M745" i="1"/>
  <c r="M374" i="1" l="1"/>
  <c r="M325" i="1"/>
  <c r="M309" i="1"/>
  <c r="M308" i="1"/>
  <c r="M304" i="1"/>
  <c r="M231" i="1"/>
  <c r="M143" i="1"/>
  <c r="M142" i="1"/>
  <c r="M123" i="1"/>
  <c r="M760" i="1"/>
  <c r="M643" i="1"/>
  <c r="M548" i="1"/>
  <c r="M547" i="1"/>
  <c r="M289" i="1" l="1"/>
  <c r="M290" i="1"/>
  <c r="M288" i="1"/>
  <c r="M234" i="1" l="1"/>
  <c r="M508" i="1" l="1"/>
  <c r="M521" i="1"/>
  <c r="M418" i="1"/>
  <c r="M525" i="1"/>
  <c r="M683" i="1"/>
  <c r="M419" i="1"/>
  <c r="M509" i="1"/>
  <c r="M514" i="1"/>
  <c r="M661" i="1"/>
  <c r="M430" i="1"/>
  <c r="M520" i="1"/>
  <c r="M405" i="1" l="1"/>
  <c r="M388" i="1"/>
  <c r="M407" i="1"/>
  <c r="M42" i="1"/>
</calcChain>
</file>

<file path=xl/sharedStrings.xml><?xml version="1.0" encoding="utf-8"?>
<sst xmlns="http://schemas.openxmlformats.org/spreadsheetml/2006/main" count="6134" uniqueCount="1809">
  <si>
    <t>№</t>
  </si>
  <si>
    <t>Вид объекта</t>
  </si>
  <si>
    <t>Номенклатурный номер</t>
  </si>
  <si>
    <t>Наименование имущества</t>
  </si>
  <si>
    <t>Дата поставновки на баланс / Дата ввода в эксплуатацию</t>
  </si>
  <si>
    <t>Счет учета</t>
  </si>
  <si>
    <t>Техническое состояние</t>
  </si>
  <si>
    <t>Местонахождение имущества</t>
  </si>
  <si>
    <t>Ед. измерения</t>
  </si>
  <si>
    <t>ТМЦ</t>
  </si>
  <si>
    <t xml:space="preserve">ОМО00110080          </t>
  </si>
  <si>
    <t>HART модем и кабель 	RS-232; Part No. 03095-5105-0001</t>
  </si>
  <si>
    <t>10.16</t>
  </si>
  <si>
    <t>удовлетворительное</t>
  </si>
  <si>
    <t>ЯНАО, Красноселькупский район, Южно-Русское нефтегазовое месторождение</t>
  </si>
  <si>
    <t>шт</t>
  </si>
  <si>
    <t xml:space="preserve">ОБО00108275          </t>
  </si>
  <si>
    <t>RR-701R20 Приемник с цифровой индик.до 20 передатчиков RR-701 T/TM/TS,RS-200T</t>
  </si>
  <si>
    <t xml:space="preserve">ОБО00001273          </t>
  </si>
  <si>
    <t>ZPAS SMN1-41 Шкаф электрический 600Х600Х350</t>
  </si>
  <si>
    <t xml:space="preserve">ОМБ01129197          </t>
  </si>
  <si>
    <t>Аккумуляторная батарея FB 105D31R</t>
  </si>
  <si>
    <t xml:space="preserve">ОБО00000547          </t>
  </si>
  <si>
    <t>Аппарат отопительный газовый бытовой КОВ-СГ-43 "Эконом"</t>
  </si>
  <si>
    <t xml:space="preserve">ОМО00110047          </t>
  </si>
  <si>
    <t>Аттенюатор FAM 10dB</t>
  </si>
  <si>
    <t xml:space="preserve">ОБО00000337          </t>
  </si>
  <si>
    <t>Бак напорный 05,125,1,00,000</t>
  </si>
  <si>
    <t>т</t>
  </si>
  <si>
    <t>ОМБ01127026-000010410</t>
  </si>
  <si>
    <t>Блок  питания  малогабаритный МПБ-12</t>
  </si>
  <si>
    <t xml:space="preserve">ОББ01125504          </t>
  </si>
  <si>
    <t>Блок БПО-40П</t>
  </si>
  <si>
    <t xml:space="preserve">ОББ01125503          </t>
  </si>
  <si>
    <t>Блок БПО-40П с ФСМ</t>
  </si>
  <si>
    <t xml:space="preserve">ОБО00000690          </t>
  </si>
  <si>
    <t>Блок подогрева масла БПМ ТУ 3611-005-12241306-05</t>
  </si>
  <si>
    <t>непригодное к применению или лом</t>
  </si>
  <si>
    <t>ОМО00105140-000010110</t>
  </si>
  <si>
    <t>Блок речевого оповещения  БРО</t>
  </si>
  <si>
    <t xml:space="preserve">ОБО00108505          </t>
  </si>
  <si>
    <t>Бобышка  1610.000.03-08</t>
  </si>
  <si>
    <t xml:space="preserve">ОМБ01112244          </t>
  </si>
  <si>
    <t>Бобышка 	резьба внутренняя М27х2 сталь 09Г2С</t>
  </si>
  <si>
    <t xml:space="preserve">ОМП00112672          </t>
  </si>
  <si>
    <t>Бобышка 1610.000.03-08 сталь 09Г2С</t>
  </si>
  <si>
    <t xml:space="preserve">ОБО00108129          </t>
  </si>
  <si>
    <t>Бобышка сталь 09Г2С в комплекте с шайбой	1610.000.03-00</t>
  </si>
  <si>
    <t xml:space="preserve">ОМП01120189          </t>
  </si>
  <si>
    <t xml:space="preserve">ОББ01230245          </t>
  </si>
  <si>
    <t>Бокс приборный тип Diabox 87 SPE 11056-02 SD для 1 датчика давления Метран 150 TG с 2-вент блоком 01</t>
  </si>
  <si>
    <t>компл</t>
  </si>
  <si>
    <t xml:space="preserve">ОМО00105005          </t>
  </si>
  <si>
    <t>Болт М 30х90</t>
  </si>
  <si>
    <t>кг</t>
  </si>
  <si>
    <t xml:space="preserve">ОМБ01118793          </t>
  </si>
  <si>
    <t>Ботинки зимние кожаные мод. М 015 Верх:натураль. хромовая кожа  Утеплит.натур.мех Подошва:ТЭП(термоэ</t>
  </si>
  <si>
    <t>пар</t>
  </si>
  <si>
    <t xml:space="preserve">ОМП01111587          </t>
  </si>
  <si>
    <t>Ботинки О12-21 "Темп-Профи-ОМОН" кожаные высокий берц, с мет. Подноском юфть гидрофобная, подошва ли</t>
  </si>
  <si>
    <t xml:space="preserve">ОМБ01124502          </t>
  </si>
  <si>
    <t>Вентилятор ВО-25-188-5-Г1-41-А</t>
  </si>
  <si>
    <t xml:space="preserve">ОМО00108006          </t>
  </si>
  <si>
    <t>Вентиляционная решетка 36570</t>
  </si>
  <si>
    <t xml:space="preserve">ОБО01110537          </t>
  </si>
  <si>
    <t>Внешний автоматический насос</t>
  </si>
  <si>
    <t xml:space="preserve">ОБО00000102          </t>
  </si>
  <si>
    <t>Воздухосборник В2-10-3 V=2мз</t>
  </si>
  <si>
    <t xml:space="preserve">ОМО00109247          </t>
  </si>
  <si>
    <t>Вставка диэлектрическая ВДГ - 1</t>
  </si>
  <si>
    <t xml:space="preserve">ОМО01111129          </t>
  </si>
  <si>
    <t>Вставка диэлектрическая ВДГ-3</t>
  </si>
  <si>
    <t xml:space="preserve">ОМО00108573          </t>
  </si>
  <si>
    <t>Вставка диэлетрическая ВДГ-1</t>
  </si>
  <si>
    <t xml:space="preserve">ОБО00000639          </t>
  </si>
  <si>
    <t>Вставка изолирующая ЭВ Ду 150 - 8,54 Мпа-ХЛ</t>
  </si>
  <si>
    <t>ОМБ01229387-000005261</t>
  </si>
  <si>
    <t>Вставка плавкая ПВ-10</t>
  </si>
  <si>
    <t>ОМБ01229387-000005262</t>
  </si>
  <si>
    <t>Вставка плавкая ПВ-2</t>
  </si>
  <si>
    <t>ОМБ01229387-000005260</t>
  </si>
  <si>
    <t>Вставка плавкая ПВ-30</t>
  </si>
  <si>
    <t>ОМБ01229387-000005259</t>
  </si>
  <si>
    <t>Вставка плавкая ПВ-50</t>
  </si>
  <si>
    <t>ОМБ01229387-000005258</t>
  </si>
  <si>
    <t>Вставка плавкая ПВ-80</t>
  </si>
  <si>
    <t xml:space="preserve">ОМП00113724          </t>
  </si>
  <si>
    <t>Втулка ЗМС-50*21.00.003</t>
  </si>
  <si>
    <t xml:space="preserve">ОМО00105677          </t>
  </si>
  <si>
    <t>Вычислитель  ВТЭ-1 К-2</t>
  </si>
  <si>
    <t xml:space="preserve">ОМО00109885          </t>
  </si>
  <si>
    <t>Гайка АМ24-6Н ст 40Х</t>
  </si>
  <si>
    <t xml:space="preserve">ОМО01115539          </t>
  </si>
  <si>
    <t>Гайка АМ27-6Н.20ХН3А ГОСТ 9064-75</t>
  </si>
  <si>
    <t xml:space="preserve">ОМП00114210          </t>
  </si>
  <si>
    <t>Гайка к ЗМС 100х14 К1 ХЛ (М22х2,5)</t>
  </si>
  <si>
    <t xml:space="preserve">ОМП00114215          </t>
  </si>
  <si>
    <t>Гайка к ЗМС 50х14 К1 ХЛ (М16х2)</t>
  </si>
  <si>
    <t xml:space="preserve">ОМО00104435          </t>
  </si>
  <si>
    <t>Гайка М 30</t>
  </si>
  <si>
    <t xml:space="preserve">ОМО01230079          </t>
  </si>
  <si>
    <t>Гайка М16.35.0115</t>
  </si>
  <si>
    <t xml:space="preserve">ОМП00113717          </t>
  </si>
  <si>
    <t>Гайка ходовая 125ЗМ.030</t>
  </si>
  <si>
    <t xml:space="preserve">ОМП00113704          </t>
  </si>
  <si>
    <t>Гайка ходовая 127ЗМ.110</t>
  </si>
  <si>
    <t xml:space="preserve">ОМО01110168          </t>
  </si>
  <si>
    <t>Георешетка ГР 30.15 П (21,0х21,0 см)</t>
  </si>
  <si>
    <t>м2</t>
  </si>
  <si>
    <t xml:space="preserve">ОМО01110169          </t>
  </si>
  <si>
    <t>Георешетка ГР 30.20 П (21,0х21,0 см)</t>
  </si>
  <si>
    <t xml:space="preserve">ОМО00104078          </t>
  </si>
  <si>
    <t>Георешетка полимерная ГР 44/10</t>
  </si>
  <si>
    <t xml:space="preserve">ОМО00105637          </t>
  </si>
  <si>
    <t>Гильза  L-84</t>
  </si>
  <si>
    <t xml:space="preserve">ОМП00112673          </t>
  </si>
  <si>
    <t>Гильза 200.004.00-М33х2-М20х1,5-Н10-120</t>
  </si>
  <si>
    <t xml:space="preserve">ОМП00112668          </t>
  </si>
  <si>
    <t>Гильза 200.006.00-02-М27х2-М20х1,5Н10-80 в компл.бобыш.1610.000.03-04 ст.09Г2С, шайба1610.000.04-03</t>
  </si>
  <si>
    <t xml:space="preserve">ОМО00105454          </t>
  </si>
  <si>
    <t>Гильза защит. в к-те : боб-ка 1610,000,03-04 ст.09Г2С,шайба 1610,000,04-03 200.006.00-М27х2 М20х1,5</t>
  </si>
  <si>
    <t xml:space="preserve">ОБО01111453          </t>
  </si>
  <si>
    <t>Гильза защитная  	200.004.00-М33х2-Н10-200мм</t>
  </si>
  <si>
    <t xml:space="preserve">ОБО00108231          </t>
  </si>
  <si>
    <t>Гильза защитная  в к-т бобыш. 200.006.00-М27х2-М20х1,5-Н10 160мм</t>
  </si>
  <si>
    <t xml:space="preserve">ОБО01110395          </t>
  </si>
  <si>
    <t>Гильза защитная 200.004.00-М33Х2-М20х1,5-Н10-120 мм</t>
  </si>
  <si>
    <t xml:space="preserve">ОБО01110292          </t>
  </si>
  <si>
    <t>Гильза защитная 200.006.00-М20х1,5-М20х1,5-120 мм</t>
  </si>
  <si>
    <t xml:space="preserve">ОБО00000863          </t>
  </si>
  <si>
    <t>Гильза защитная 200.006.00-М20х1,5-М20х1,5-Н10-120 мм</t>
  </si>
  <si>
    <t xml:space="preserve">ОБО00109149          </t>
  </si>
  <si>
    <t>Гильза защитная 200.006.00-М20х1,5-М20х1,5-Н10-250 мм</t>
  </si>
  <si>
    <t xml:space="preserve">ОБО00000864          </t>
  </si>
  <si>
    <t>Гильза защитная 200.006.00-М20х1,5-М20х1,5-Н10-320 мм</t>
  </si>
  <si>
    <t xml:space="preserve">ОБО00001290          </t>
  </si>
  <si>
    <t>Гильза защитная 200.006.00-М27х2-М20х1,5-Н10-100 мм</t>
  </si>
  <si>
    <t xml:space="preserve">ОБО00001289          </t>
  </si>
  <si>
    <t>Гильза защитная 200.006.00-М27х2-М20х1,5-Н10-160 мм</t>
  </si>
  <si>
    <t xml:space="preserve">ОБО00001294          </t>
  </si>
  <si>
    <t>Гильза защитная 200.006.00-М27х2-М20х1,5-Н10-250 мм</t>
  </si>
  <si>
    <t xml:space="preserve">ОМБ01229701          </t>
  </si>
  <si>
    <t>Гильза защитная цельноточечная 25Мпа 2002-03-М20х1,5-М20х1,5-Н10-250мм</t>
  </si>
  <si>
    <t xml:space="preserve">ОБО01110504          </t>
  </si>
  <si>
    <t>Гильза защитная	200.004.00-М33х2-М20х1,5-Н10-160 мм</t>
  </si>
  <si>
    <t xml:space="preserve">ОБО01110427          </t>
  </si>
  <si>
    <t>Гильза защитная	200.004.00-М33х2-М20х1,5-Н10-200 (с шайбой 2 шт.)</t>
  </si>
  <si>
    <t xml:space="preserve">ОБО00108131          </t>
  </si>
  <si>
    <t>Гильза защитная	200.006.00-М20х1,5-М20х1,5-Н10-2000</t>
  </si>
  <si>
    <t xml:space="preserve">ОБО00108128          </t>
  </si>
  <si>
    <t>Гильза защитная	200.006.00-М20х1,5-М20х1,5-Н10-3150</t>
  </si>
  <si>
    <t xml:space="preserve">ОБО00109889          </t>
  </si>
  <si>
    <t>Гильза защитная	200.006.00-М27х2-М20х1,5-Н10-250 мм</t>
  </si>
  <si>
    <t xml:space="preserve">ОМО00105527          </t>
  </si>
  <si>
    <t>Гильза защитная, 200,006,00-М33х2-М20х1,5-Н10-160мм</t>
  </si>
  <si>
    <t xml:space="preserve">ОМО00105539          </t>
  </si>
  <si>
    <t>Гильза защитная, 200,006,00-М33х2-М20х1,5-Н10-320мм</t>
  </si>
  <si>
    <t xml:space="preserve">ОМО00105488          </t>
  </si>
  <si>
    <t>Гильза защитная,длина =120мм.Материал сталь 12х18Н10Т,Ру25мПа в к-те с бобышкой 1610.000.03.-04 стал</t>
  </si>
  <si>
    <t xml:space="preserve">ОМО00105500          </t>
  </si>
  <si>
    <t>Гильза защитная,длина =80мм.Материал сталь 12х18Н10Т,Ру25мПа в к-те с бобышкой 1610.000.03-04. сталь</t>
  </si>
  <si>
    <t xml:space="preserve">ОМП01115918          </t>
  </si>
  <si>
    <t>Гнутый отвод R 60м 1ГО2*</t>
  </si>
  <si>
    <t xml:space="preserve">ОМП01115919          </t>
  </si>
  <si>
    <t>Гнутый отвод R 60м 1ГО6*</t>
  </si>
  <si>
    <t xml:space="preserve">ОМБ01120866          </t>
  </si>
  <si>
    <t>Датчик  B20-WPD24BR/M5</t>
  </si>
  <si>
    <t xml:space="preserve">ОБО01111454          </t>
  </si>
  <si>
    <t>Датчик  газовый электрохимический   	ДГЭ-5,1(оксид углерода СО)</t>
  </si>
  <si>
    <t xml:space="preserve">ОМО01110160          </t>
  </si>
  <si>
    <t>Датчик скорости 	ДСК –1(L-6м) ТУ 4311-017-22136119-2005</t>
  </si>
  <si>
    <t xml:space="preserve">ОМБ01117468          </t>
  </si>
  <si>
    <t>Датчик-реле давления газа, Присоединение на арматуру MB/DMV/SV, P макс = 500 мбар, Диапазон: 10-150</t>
  </si>
  <si>
    <t xml:space="preserve">ОМБ01117467          </t>
  </si>
  <si>
    <t>Датчик-реле давления газа, Присоединение на арматуру MB/DMV/SV, P макс = 500 мбар, Диапазон: 5-50 mb</t>
  </si>
  <si>
    <t xml:space="preserve">ОМБ01117469          </t>
  </si>
  <si>
    <t>Дифференциальный датчик-реле давления воздуха  c тест-кнопкой. Присоединение на поверхность, P макс</t>
  </si>
  <si>
    <t xml:space="preserve">ОМБ01117466          </t>
  </si>
  <si>
    <t>Дифференциальный датчик-реле давления воздуха и газа, Присоединение 1/4", P макс = 500 мбар, Диапазо</t>
  </si>
  <si>
    <t xml:space="preserve">ОМО00109809          </t>
  </si>
  <si>
    <t>Днище  720(10,4К60)-8,54-0,75-ХЛ (для испытания) ст. 10Г2ФБЮ ТУ 1469-043-05764432-02 с завод. изол.</t>
  </si>
  <si>
    <t xml:space="preserve">ОМО00109810          </t>
  </si>
  <si>
    <t>Днище 720(18К60)-8,54-0,75-ХЛ, ст. 10Г2ФБЮ ТУ 1469-043-05764432-02</t>
  </si>
  <si>
    <t xml:space="preserve">ОМО00109570          </t>
  </si>
  <si>
    <t>Днище ДШ 1220(10)-1,6-0,6-К52 -УХЛ ТУ 102-488-95</t>
  </si>
  <si>
    <t xml:space="preserve">ОМО00109402          </t>
  </si>
  <si>
    <t>Днище ДШ 530(12К56)-8,54-0,75-УХЛ, с изоляцией по ТУ 2313-002-01395041-05 ТУ 102-488-95</t>
  </si>
  <si>
    <t xml:space="preserve">ОМ000000236          </t>
  </si>
  <si>
    <t>Дроссель регулируемый 209АФ.02.000-01</t>
  </si>
  <si>
    <t>ОМБ01229625-000008513</t>
  </si>
  <si>
    <t>Емкость для дезинфекции резиновой сменной обуви</t>
  </si>
  <si>
    <t xml:space="preserve">ОМО00107837          </t>
  </si>
  <si>
    <t>Заглушка</t>
  </si>
  <si>
    <t xml:space="preserve">ОМБ01129220          </t>
  </si>
  <si>
    <t>Заглушка 16ОКК.00.002-15 (фланец 50*35)</t>
  </si>
  <si>
    <t xml:space="preserve">ОМО01110749          </t>
  </si>
  <si>
    <t>Заглушка 273(8)-8,54-0,75-09Г2С-ХЛ Ту 1468-009-01394395-03</t>
  </si>
  <si>
    <t xml:space="preserve">ОМП00112903          </t>
  </si>
  <si>
    <t>Заглушка 273х12  ст. 09Г2С Ру 8,54 МПа ГОСТ 17379-2001</t>
  </si>
  <si>
    <t xml:space="preserve">ОМО01110748          </t>
  </si>
  <si>
    <t>Заглушка 325(9)-8,54-0,75-09Г2С-ХЛ Ту 1468-009-01394395-03</t>
  </si>
  <si>
    <t xml:space="preserve">ОМП00112902          </t>
  </si>
  <si>
    <t>Заглушка 325х12  ст. 09Г2С Ру 8,54 МПа ГОСТ 17379-2001</t>
  </si>
  <si>
    <t xml:space="preserve">ОМП00112886          </t>
  </si>
  <si>
    <t>Заглушка 325х12 (Ру 10МПа) ст. 09Г2С ГОСТ 17379-2001</t>
  </si>
  <si>
    <t xml:space="preserve">ОМО00104193          </t>
  </si>
  <si>
    <t>Заглушка 4-25-160  09Г2С-6 АТК 24-200,02-90</t>
  </si>
  <si>
    <t xml:space="preserve">ОМП00112901          </t>
  </si>
  <si>
    <t>Заглушка 426х12  ст. 09Г2С Ру 8,54 МПа ГОСТ 17379-2001</t>
  </si>
  <si>
    <t xml:space="preserve">04000019431          </t>
  </si>
  <si>
    <t>Заглушка 530х12  ст. 09Г2С Ру 8,54 МПа ГОСТ 17379-2001</t>
  </si>
  <si>
    <t xml:space="preserve">ОМО00109651          </t>
  </si>
  <si>
    <t>Заглушка П 108х4 09Г2С  Ру 8,54 МПа  ГОСТ 17379-01</t>
  </si>
  <si>
    <t xml:space="preserve">ОМО00103749          </t>
  </si>
  <si>
    <t>Заглушка П 108х8 09Г2С Ру 10,0 МПа ГОСТ 17379-01</t>
  </si>
  <si>
    <t xml:space="preserve">ОМО00104137          </t>
  </si>
  <si>
    <t>Заглушка П 108х8 Ру 10,0 МПа 09Г2С ГОСТ 17379-01</t>
  </si>
  <si>
    <t xml:space="preserve">ОМО00109556          </t>
  </si>
  <si>
    <t>Заглушка П 159х4,5 09Г2С ГОСТ 17379-01</t>
  </si>
  <si>
    <t xml:space="preserve">ОМО00103605          </t>
  </si>
  <si>
    <t>Заглушка П 159х8 09Г2С  Ру 10МПа ГОСТ 17379-01</t>
  </si>
  <si>
    <t xml:space="preserve">ОМО00109411          </t>
  </si>
  <si>
    <t>Заглушка П 159х8 09Г2С  Ру 8,54 МПа ГОСТ 17379-01</t>
  </si>
  <si>
    <t xml:space="preserve">ОМО00103750          </t>
  </si>
  <si>
    <t>Заглушка П 219х10 09Г2С Ру 10,0 МПа ГОСТ 17379-01</t>
  </si>
  <si>
    <t xml:space="preserve">ОМО00109865          </t>
  </si>
  <si>
    <t>Заглушка П 219х10 ст. 09Г2С ГОСТ 17379-01 Ру 8,54 МПа</t>
  </si>
  <si>
    <t xml:space="preserve">ОМО00104216          </t>
  </si>
  <si>
    <t>Заглушка П 273х12 09Г2С Ру 10,0 МПа ГОСТ 17379-01</t>
  </si>
  <si>
    <t xml:space="preserve">ОМО00109177          </t>
  </si>
  <si>
    <t>Заглушка П 273х9 ст. 09Г2С ГОСТ 17379-01 Ру 8,54 МПа при коэф. условий работы 0,75</t>
  </si>
  <si>
    <t xml:space="preserve">ОМО01114444          </t>
  </si>
  <si>
    <t>Заглушка П 325(9)-8,54-0,75-09Г2С-ХЛ  ТУ 1468-009-01394395-03</t>
  </si>
  <si>
    <t xml:space="preserve">ОМО00104613          </t>
  </si>
  <si>
    <t>Заглушка П 325х10 09Г2с Ру 8,54 МПа ГОСТ 17379-01</t>
  </si>
  <si>
    <t xml:space="preserve">ОМО00109875          </t>
  </si>
  <si>
    <t>Заглушка П 325х18 ст. 09Г2С Ру 10,0 Мпа  ГОСТ 17379-2001</t>
  </si>
  <si>
    <t xml:space="preserve">ОМО00109311          </t>
  </si>
  <si>
    <t>Заглушка П 325х9 ст. 09Г2С Рр=8,54 МПа при коэффициенте 0,75 ГОСТ 17379-2001</t>
  </si>
  <si>
    <t xml:space="preserve">ОМО00103753          </t>
  </si>
  <si>
    <t>Заглушка П 32х3 09Г2С Ру 10,0 МПа ГОСТ 17379-01</t>
  </si>
  <si>
    <t xml:space="preserve">ОМО00109310          </t>
  </si>
  <si>
    <t>Заглушка П 426х14 ст. 09Г2С Рр=8,54 МПа при коэффициенте 0,75 ГОСТ 17379-2001</t>
  </si>
  <si>
    <t xml:space="preserve">ОМО00109275          </t>
  </si>
  <si>
    <t>Заглушка П 426х16 Ру 10,0 МПа при коэффициенте условий работы 0,75 ст. 09Г2С ГОСТ 17379-2001</t>
  </si>
  <si>
    <t xml:space="preserve">ОМО00109309          </t>
  </si>
  <si>
    <t>Заглушка П 426х16 ст. 09Г2С Рр=8,54 МПа при коэффициенте 0,75 ГОСТ 17379-2001</t>
  </si>
  <si>
    <t xml:space="preserve">ОМО01110381          </t>
  </si>
  <si>
    <t>Заглушка П 530 (12К56) 09Г2С Ру 8,54МПа  с заводским изоляционным покрытием  по ТУ 2313-002-01395041</t>
  </si>
  <si>
    <t xml:space="preserve">ОМО01110383          </t>
  </si>
  <si>
    <t>Заглушка П 530 (8К56) 09Г2С Ру 8,54МПа  	ГОСТ 17379-01</t>
  </si>
  <si>
    <t xml:space="preserve">ОМО00109259          </t>
  </si>
  <si>
    <t>Заглушка П 530 (8К60) Рр 8,54 МПа при коэффициенте 0,75 с заводской изоляцией ТУ 2313-002-01395041-0</t>
  </si>
  <si>
    <t xml:space="preserve">ОМО00109257          </t>
  </si>
  <si>
    <t>Заглушка П 530(14К50) ст. 09Г2С Рр 8,54 МПа при коэффициенте 0,75 ГОСТ 17379-2001</t>
  </si>
  <si>
    <t xml:space="preserve">ОМО00105734          </t>
  </si>
  <si>
    <t>Заглушка П 530х10 Ру1,6 МПа 09Г2С  ГОСТ 17379-2001</t>
  </si>
  <si>
    <t xml:space="preserve">ОМО00108837          </t>
  </si>
  <si>
    <t>Заглушка П 530х10 ст. 09Г2С Ру 7,5 МПа при коэф. условий работы 0,75 ГОСТ 17379-01</t>
  </si>
  <si>
    <t xml:space="preserve">ОМО00109420          </t>
  </si>
  <si>
    <t>Заглушка П 530х14 ст. 09Г2С Ру 8,54 МПа при коэффициенте 0,75 ГОСТ 17379-2001</t>
  </si>
  <si>
    <t xml:space="preserve">ОМО00108174          </t>
  </si>
  <si>
    <t>Заглушка П 530х16 ст. 09Г2С Ру 10,0 МПа при коэф. ус.работы 0,75 ГОСТ 17379-01</t>
  </si>
  <si>
    <t xml:space="preserve">ОМО00104102          </t>
  </si>
  <si>
    <t>Заглушка П 57х5 09Г2С Ру 1,6 МПа ГОСТ 17379-01</t>
  </si>
  <si>
    <t xml:space="preserve">ОМО00103634          </t>
  </si>
  <si>
    <t>Заглушка П 57х5 09Г2С Ру 10МПа ГОСТ 17379-01</t>
  </si>
  <si>
    <t xml:space="preserve">ОМО00109498          </t>
  </si>
  <si>
    <t>Заглушка П 89х3,5 09Г2С  ГОСТ 17379-01</t>
  </si>
  <si>
    <t xml:space="preserve">ОМО00107822          </t>
  </si>
  <si>
    <t>Заглушка П 89х3,5 ст. 09Г2С Ру 8,54 МПа</t>
  </si>
  <si>
    <t xml:space="preserve">ОМО00106846          </t>
  </si>
  <si>
    <t>Заглушка П 89х6 09Г2С Ру 10,0 МПа ГОСТ17379-2001</t>
  </si>
  <si>
    <t xml:space="preserve">ОМО00103594          </t>
  </si>
  <si>
    <t>Заглушка П 89х6-09Г2С Ру 7,36 МПа, ГОСТ 17379-2001</t>
  </si>
  <si>
    <t xml:space="preserve">ОМО00103756          </t>
  </si>
  <si>
    <t>Заглушка П 89х8 09Г2С Ру 1,6 МПа ГОСТ 17379-01</t>
  </si>
  <si>
    <t xml:space="preserve">ОМО00103757          </t>
  </si>
  <si>
    <t>Заглушка П 89х8 09Г2С Ру 10,0 МПа ГОСТ 17379-01</t>
  </si>
  <si>
    <t xml:space="preserve">ОМО01110435          </t>
  </si>
  <si>
    <t>Заглушка с цинковым покрытием 	KSE8, 1/2" NPT,  Steel, p/n 8100-0190-0005</t>
  </si>
  <si>
    <t xml:space="preserve">ОМО00105362          </t>
  </si>
  <si>
    <t>Заглушка фланцевая 1-50-40 09Г2С</t>
  </si>
  <si>
    <t xml:space="preserve">ОМО00107846          </t>
  </si>
  <si>
    <t>Задвижка  ЗКС.Ф Ду 50 Ру 160 кл А  30лс77нж</t>
  </si>
  <si>
    <t xml:space="preserve">ОМП00113599          </t>
  </si>
  <si>
    <t>Задвижка Ду 150 Ру 1,6 МПа  класс герм.А, с ответн. фланцами и крепежом ст.09Г2С</t>
  </si>
  <si>
    <t xml:space="preserve">ОМП00113600          </t>
  </si>
  <si>
    <t>Задвижка Ду 150 Ру 16,0 МПа  класс герм.А, с ответн. фланцами и крепежом ст.09Г2С</t>
  </si>
  <si>
    <t xml:space="preserve">ОМО00105083          </t>
  </si>
  <si>
    <t>Задвижка Ду 20 Ру 16,0 МПа 31лс45нж герм А</t>
  </si>
  <si>
    <t>неудовлетворительное, условно пригодное</t>
  </si>
  <si>
    <t xml:space="preserve">ОМО00103820          </t>
  </si>
  <si>
    <t>Задвижка Ду 20 Ру 16,0 МПа 31лс45нжХЛ1</t>
  </si>
  <si>
    <t xml:space="preserve">ОМП00112125          </t>
  </si>
  <si>
    <t>Задвижка Ду 250 Ру 1,6 МПа сталь. клинов с ответн. фланц.крепеж.и прокладками ст.09Г2С 30лс41нж ХЛ1</t>
  </si>
  <si>
    <t xml:space="preserve">ОМО00104171          </t>
  </si>
  <si>
    <t>Задвижка Ду 50 Ру 1,6 МПа  ЗКЛ2 30лс41нж1</t>
  </si>
  <si>
    <t xml:space="preserve">ОМП00112116          </t>
  </si>
  <si>
    <t>Задвижка Ду 50 Ру 1,6 МПа  с ответн. фланц.крепеж.и прокладками ст.09Г2С 30лс41нж ХЛ1</t>
  </si>
  <si>
    <t xml:space="preserve">ОМО00108165          </t>
  </si>
  <si>
    <t>Задвижка Ду 50 Ру 1,6МПа  ЗКЛ 30лс41нж корп2</t>
  </si>
  <si>
    <t xml:space="preserve">ОМО00109174          </t>
  </si>
  <si>
    <t>Задвижка Ду 80 Ру 1,6 МПа  ЗКЛ2 30лс41нж ХЛ1 с ответн фланцами прокл и креп</t>
  </si>
  <si>
    <t xml:space="preserve">ОМО00103832          </t>
  </si>
  <si>
    <t>Задвижка Ду 80 Ру 1,6МПа  ЗКЛ 30лс41нж1</t>
  </si>
  <si>
    <t xml:space="preserve">ОМО00108355          </t>
  </si>
  <si>
    <t>Задвижка Ду200 Ру1,6 МПа класс герметичности «А» Сталь низколег. с КОФ 30лс41нж ХЛ1</t>
  </si>
  <si>
    <t xml:space="preserve">ОМБ01111540          </t>
  </si>
  <si>
    <t>Задвижка ЗМС 100х14 К1 ХЛ</t>
  </si>
  <si>
    <t xml:space="preserve">ОМП01111630          </t>
  </si>
  <si>
    <t>Задвижка ЗМС 50х14 К1 ХЛ</t>
  </si>
  <si>
    <t xml:space="preserve">ОМБ01111538          </t>
  </si>
  <si>
    <t>Задвижка ЗМС 80х210К1 ХЛ    ЗФ3.1.021.00.000</t>
  </si>
  <si>
    <t xml:space="preserve">ОМО00109756          </t>
  </si>
  <si>
    <t>Задвижка ЗМС-100х21 К1ХЛ</t>
  </si>
  <si>
    <t xml:space="preserve">ОМО01226380          </t>
  </si>
  <si>
    <t>Задвижка клиновая с выдвижным шпинделем фланцевая dy 50 мм, Ру 1,6 МПа</t>
  </si>
  <si>
    <t xml:space="preserve">ОМБ01115639          </t>
  </si>
  <si>
    <t>Задвижка шиберная  с КОФ Ду100 Ру 16МПа ЗШС-100*160-АМ1 ЗШС-100*160-АМ1</t>
  </si>
  <si>
    <t xml:space="preserve">ОМО00103948          </t>
  </si>
  <si>
    <t>Задвижка шиберная ЗШС 100х160 ХЛ</t>
  </si>
  <si>
    <t xml:space="preserve">ОМО00103809          </t>
  </si>
  <si>
    <t>Задвижка шиберная ЗШС 50х160 ХЛ</t>
  </si>
  <si>
    <t xml:space="preserve">ОМБ01115640          </t>
  </si>
  <si>
    <t>Затвор обратный поворотный 19лс11нж Ду100 Ру16МПа КУ-100*16.0-лсМ 19лс11нж</t>
  </si>
  <si>
    <t xml:space="preserve">ОМО00103949          </t>
  </si>
  <si>
    <t>Затвор обратный поворотный Ду50 Ру16,0 Мпа 19лс11нж</t>
  </si>
  <si>
    <t xml:space="preserve">ОБО00109156          </t>
  </si>
  <si>
    <t>Защит.гильза  в к-те боб,1610.00.03-04,шайба 1610.000.04-03 200.006.00-М27х2-М20х1,5-Н10-120мм</t>
  </si>
  <si>
    <t xml:space="preserve">ОБО00109155          </t>
  </si>
  <si>
    <t>Защит.гильза  в к-те боб,1610.00.03-04,шайба 1610.000.04-03 200.006.00-М27х2-М20х1,5-Н10-320мм</t>
  </si>
  <si>
    <t xml:space="preserve">ОМБ01229907          </t>
  </si>
  <si>
    <t xml:space="preserve">Защитный шкаф Intertec Basic Cap 110,050,055 GO  </t>
  </si>
  <si>
    <t xml:space="preserve">ОББ01226331          </t>
  </si>
  <si>
    <t>Защитный шкаф с установкой на горловине DN80. Дно типа сэндвич (толщина 25 мм). В комплекте</t>
  </si>
  <si>
    <t xml:space="preserve">ОМО00109704          </t>
  </si>
  <si>
    <t>Звено промежуточное ПРР-7-1 ГОСТ 3449-109</t>
  </si>
  <si>
    <t xml:space="preserve">ОМО00110003          </t>
  </si>
  <si>
    <t>Звено промежуточное ПТМ-7-2 ГОСТ 3449-109</t>
  </si>
  <si>
    <t xml:space="preserve">ОМО00108669          </t>
  </si>
  <si>
    <t>Зеркало обзорное 1200мм,уличное круглое (дорожное зеркало)</t>
  </si>
  <si>
    <t xml:space="preserve">ОМП00114407          </t>
  </si>
  <si>
    <t>ЗИП набор ЗШС-100*160.12 для ремонта задвижки ЗШС-100*160-АМ1</t>
  </si>
  <si>
    <t>03000011219-000022048</t>
  </si>
  <si>
    <t>Извещатель пожарный дымовой ИП212-3СУ</t>
  </si>
  <si>
    <t xml:space="preserve">ОБО01112156          </t>
  </si>
  <si>
    <t>Извещатель пожарный тепловой ИП 101-15 СП(70  С) с табличкой  арт 2002</t>
  </si>
  <si>
    <t xml:space="preserve">ОМП00110718          </t>
  </si>
  <si>
    <t>Изолирующая монолитная муфта ИММ-108-9,8-ХЛ</t>
  </si>
  <si>
    <t xml:space="preserve">ОМП00110717          </t>
  </si>
  <si>
    <t>Изолирующая монолитная муфта ИММ-159-9,8-ХЛ</t>
  </si>
  <si>
    <t xml:space="preserve">ОМП00110716          </t>
  </si>
  <si>
    <t>Изолирующая монолитная муфта ИММ-325-9,8-ХЛ</t>
  </si>
  <si>
    <t xml:space="preserve">ОМО00108988          </t>
  </si>
  <si>
    <t>Инструмент врезной 468964.001</t>
  </si>
  <si>
    <t xml:space="preserve">ОМО01110913          </t>
  </si>
  <si>
    <t>Кабель  КИПЭВ 2х2х0,6</t>
  </si>
  <si>
    <t>км</t>
  </si>
  <si>
    <t xml:space="preserve">ОМО01114263          </t>
  </si>
  <si>
    <t>Кабель  КССПВ 2х2х0.52 cat. 5e</t>
  </si>
  <si>
    <t xml:space="preserve">ОМО00105166          </t>
  </si>
  <si>
    <t>Кабель  ТРВ 1х2х0,5 (телефонный)</t>
  </si>
  <si>
    <t xml:space="preserve">ОМО00105659          </t>
  </si>
  <si>
    <t>Кабель 1х1,5 ПАЛ</t>
  </si>
  <si>
    <t xml:space="preserve">ОМО00105697          </t>
  </si>
  <si>
    <t>Кабель 5х0,75 МКШ</t>
  </si>
  <si>
    <t xml:space="preserve">ОМО00108651          </t>
  </si>
  <si>
    <t>Кабель DST-E-8 Coming</t>
  </si>
  <si>
    <t>м</t>
  </si>
  <si>
    <t xml:space="preserve">ОМО01110914          </t>
  </si>
  <si>
    <t>Кабель ВБбШв  2х6(ож)-1</t>
  </si>
  <si>
    <t xml:space="preserve">ОМО00109007          </t>
  </si>
  <si>
    <t>Кабель ВБбШв -0,66 2х6 (ож)</t>
  </si>
  <si>
    <t xml:space="preserve">ОМО00104303          </t>
  </si>
  <si>
    <t>Кабель ВБбШнг-0,66  4х25</t>
  </si>
  <si>
    <t xml:space="preserve">ОМО00108927          </t>
  </si>
  <si>
    <t>Кабель ВВГ нг1*1,5(500м) Б</t>
  </si>
  <si>
    <t xml:space="preserve">ОМО00104754          </t>
  </si>
  <si>
    <t>Кабель ВВГ-0,66 1х2,5</t>
  </si>
  <si>
    <t xml:space="preserve">ОМО00107308          </t>
  </si>
  <si>
    <t>Кабель ВВГнг 3х1,5</t>
  </si>
  <si>
    <t xml:space="preserve">ОМО00104874          </t>
  </si>
  <si>
    <t>Кабель ВВГнг-LS -0,66 2х2,5</t>
  </si>
  <si>
    <t xml:space="preserve">ОМО00104877          </t>
  </si>
  <si>
    <t>Кабель ВВГнг-LS -0,66 3х10</t>
  </si>
  <si>
    <t xml:space="preserve">ОМО00104872          </t>
  </si>
  <si>
    <t>Кабель ВВГнг-LS -0,66 3х2,5</t>
  </si>
  <si>
    <t xml:space="preserve">ОМО00109699          </t>
  </si>
  <si>
    <t>Кабель герда КВ 2х2х1,0</t>
  </si>
  <si>
    <t xml:space="preserve">ОМО00107043          </t>
  </si>
  <si>
    <t>Кабель герда КВКнг 10х2х1,5</t>
  </si>
  <si>
    <t xml:space="preserve">ОМО00109835          </t>
  </si>
  <si>
    <t>Кабель герда КВКнг 2х2х1</t>
  </si>
  <si>
    <t xml:space="preserve">ОМО00109700          </t>
  </si>
  <si>
    <t>Кабель герда КВКнг 2х2х1,0</t>
  </si>
  <si>
    <t xml:space="preserve">ОМО00109701          </t>
  </si>
  <si>
    <t>Кабель герда КВКнг 4х2х1,0</t>
  </si>
  <si>
    <t xml:space="preserve">ОМО00107040          </t>
  </si>
  <si>
    <t>Кабель герда КВКнг 4х2х1,5</t>
  </si>
  <si>
    <t xml:space="preserve">ОМО00107038          </t>
  </si>
  <si>
    <t>Кабель герда КВКнг 8х2х1</t>
  </si>
  <si>
    <t xml:space="preserve">ОМО00107042          </t>
  </si>
  <si>
    <t>Кабель герда КВКнг 8х2х1,5</t>
  </si>
  <si>
    <t xml:space="preserve">ОМО01111149          </t>
  </si>
  <si>
    <t>Кабель Герда-КВнг 10х2х1,0</t>
  </si>
  <si>
    <t xml:space="preserve">ОМО01111115          </t>
  </si>
  <si>
    <t>Кабель КВБбШв  14х1,0</t>
  </si>
  <si>
    <t xml:space="preserve">ОМО00109923          </t>
  </si>
  <si>
    <t>Кабель КВБбШв- 27х1</t>
  </si>
  <si>
    <t xml:space="preserve">ОМО01110789          </t>
  </si>
  <si>
    <t>Кабель КВБбШнг  14*1</t>
  </si>
  <si>
    <t xml:space="preserve">ОМО01110832          </t>
  </si>
  <si>
    <t>Кабель КВБбШнг  27*1</t>
  </si>
  <si>
    <t xml:space="preserve">ОМО01111124          </t>
  </si>
  <si>
    <t>Кабель КВБбШнг 14х1</t>
  </si>
  <si>
    <t xml:space="preserve">ОМО00104725          </t>
  </si>
  <si>
    <t>Кабель КВБбШнг- 19х1,5</t>
  </si>
  <si>
    <t xml:space="preserve">ОМО00107728          </t>
  </si>
  <si>
    <t>Кабель КВБбШнг- 27х1</t>
  </si>
  <si>
    <t xml:space="preserve">ОМО00104505          </t>
  </si>
  <si>
    <t>Кабель КВБбШнг- 4х1</t>
  </si>
  <si>
    <t xml:space="preserve">ОМО00104292          </t>
  </si>
  <si>
    <t>Кабель КВБбШнг- 5х1,0</t>
  </si>
  <si>
    <t xml:space="preserve">ОМО00109907          </t>
  </si>
  <si>
    <t>Кабель КВБбШнг- 7х1,5</t>
  </si>
  <si>
    <t xml:space="preserve">ОМО00108925          </t>
  </si>
  <si>
    <t>Кабель КВВГ Энг7х1,0 бар 794,</t>
  </si>
  <si>
    <t xml:space="preserve">ОМО00106731          </t>
  </si>
  <si>
    <t>Кабель КВВГнг14х1</t>
  </si>
  <si>
    <t xml:space="preserve">ОМО00106733          </t>
  </si>
  <si>
    <t>Кабель КВВГнг27х1</t>
  </si>
  <si>
    <t xml:space="preserve">ОМО00106729          </t>
  </si>
  <si>
    <t>Кабель КВВГнг7х1</t>
  </si>
  <si>
    <t xml:space="preserve">ОМО00104897          </t>
  </si>
  <si>
    <t>Кабель КВВГнг-LS- 7х1,5</t>
  </si>
  <si>
    <t xml:space="preserve">ОМО00107299          </t>
  </si>
  <si>
    <t>Кабель КВВГЭнг 4х1</t>
  </si>
  <si>
    <t xml:space="preserve">ОМО00105215          </t>
  </si>
  <si>
    <t>Кабель КВП 2х2х0,5</t>
  </si>
  <si>
    <t xml:space="preserve">ОМО00105590          </t>
  </si>
  <si>
    <t>Кабель КПСВВ 1х2х0,5</t>
  </si>
  <si>
    <t>ОМО01114243-000011042</t>
  </si>
  <si>
    <t>Кабель КПСЭнг(А)-FRLS 2*2*1.0 (Спецкабель)</t>
  </si>
  <si>
    <t>ОМО01114243-000010754</t>
  </si>
  <si>
    <t>Кабель КУИН нг(А)-FR 3х1,0 ТЭ (ТУ 3581-010-76960731-2008)</t>
  </si>
  <si>
    <t xml:space="preserve">ОМО00107305          </t>
  </si>
  <si>
    <t>Кабель МКШ 2х0,75</t>
  </si>
  <si>
    <t xml:space="preserve">ОМО01111442          </t>
  </si>
  <si>
    <t>Кабель МКЭКШВнг4х2х1</t>
  </si>
  <si>
    <t xml:space="preserve">ОМО00105136          </t>
  </si>
  <si>
    <t>Кабель монтажный для ОПС не поддерживающий горение емкостью 1х2х0,5 ТУ 3581-02-47273194-99</t>
  </si>
  <si>
    <t xml:space="preserve">ОМО00105214          </t>
  </si>
  <si>
    <t>Кабель МРМПэ 1х2х1,2</t>
  </si>
  <si>
    <t xml:space="preserve">ОМО00109252          </t>
  </si>
  <si>
    <t>Кабель ОКБ нг-0,22-12-3,5 Кн</t>
  </si>
  <si>
    <t xml:space="preserve">ОМО00109229          </t>
  </si>
  <si>
    <t>Кабель ОКБ-0,22-12-т</t>
  </si>
  <si>
    <t xml:space="preserve">ОМО00105657          </t>
  </si>
  <si>
    <t>Кабель ППСРМ-0,66</t>
  </si>
  <si>
    <t xml:space="preserve">ОМО00105217          </t>
  </si>
  <si>
    <t>Кабель ПРКА 1х2,5-660</t>
  </si>
  <si>
    <t xml:space="preserve">ОМО00105216          </t>
  </si>
  <si>
    <t>Кабель РВШэ-1</t>
  </si>
  <si>
    <t xml:space="preserve">ОМО00105137          </t>
  </si>
  <si>
    <t>Кабель телефонный 30х2х0,4</t>
  </si>
  <si>
    <t xml:space="preserve">ОМО00105665          </t>
  </si>
  <si>
    <t>Кабель ТППэп 2х2х0,5</t>
  </si>
  <si>
    <t xml:space="preserve">ОМО00105223          </t>
  </si>
  <si>
    <t>Кабель ТСВ 10х2х0,5</t>
  </si>
  <si>
    <t xml:space="preserve">ОМО01111148          </t>
  </si>
  <si>
    <t>Кабель	Герда-КВКнг 14х2х1,0</t>
  </si>
  <si>
    <t xml:space="preserve">ОМО01110786          </t>
  </si>
  <si>
    <t>Кабель	КВБбШв   5*1</t>
  </si>
  <si>
    <t xml:space="preserve">ОМО01110833          </t>
  </si>
  <si>
    <t>Кабель	КВБбШв 19*1</t>
  </si>
  <si>
    <t xml:space="preserve">ОМП00110314          </t>
  </si>
  <si>
    <t>Калий марганцовокислый, фасовка 50 кг</t>
  </si>
  <si>
    <t xml:space="preserve">ОМБ01124473          </t>
  </si>
  <si>
    <t>Кальций хлористый 2-х водный технический СаСl2-2Н2О, ТУ 2152-069-00206457-2003</t>
  </si>
  <si>
    <t xml:space="preserve">ОМБ01121057          </t>
  </si>
  <si>
    <t>Канат стальной  ГОСТ 2688-80 d 16,5 мм</t>
  </si>
  <si>
    <t>п.м</t>
  </si>
  <si>
    <t xml:space="preserve">ОМП00112153          </t>
  </si>
  <si>
    <t>Канат стальной 3,1мм оцин.</t>
  </si>
  <si>
    <t xml:space="preserve">ОМП00112154          </t>
  </si>
  <si>
    <t>Канат стальной 5,6мм</t>
  </si>
  <si>
    <t xml:space="preserve">ОМБ01125213          </t>
  </si>
  <si>
    <t>Катушка переходная</t>
  </si>
  <si>
    <t xml:space="preserve">ОМО01113755          </t>
  </si>
  <si>
    <t>Клапан Ду20 Ру160 16лс48нж ХЛ1 под приварку</t>
  </si>
  <si>
    <t xml:space="preserve">ОМО00103838          </t>
  </si>
  <si>
    <t>Клапан запорный Ду 15 Ру 16,0МПа 09Г2С 15лс57нжХЛ1</t>
  </si>
  <si>
    <t xml:space="preserve">ОМО00109837          </t>
  </si>
  <si>
    <t>Клапан запорный Ду 15 Ру 160 15нж67бк Rc 1/2 сталь 12Х18Н10Т</t>
  </si>
  <si>
    <t xml:space="preserve">ОМО00103819          </t>
  </si>
  <si>
    <t>Клапан запорный Ду 25 Ру 16,0 Мпа  15нж68нжХЛ1</t>
  </si>
  <si>
    <t xml:space="preserve">ОМО00105246          </t>
  </si>
  <si>
    <t>Клапан запорный ЗК 201 НЖ 50 НЗ УХЛ</t>
  </si>
  <si>
    <t xml:space="preserve">ОМО00106883          </t>
  </si>
  <si>
    <t>Клапан запорный ЗК 203 НЖ 50 НЗ УХЛ1</t>
  </si>
  <si>
    <t xml:space="preserve">ОМО00107748          </t>
  </si>
  <si>
    <t>Клапан запорный ЗК 601 нж 50 НЗ УХЛ1</t>
  </si>
  <si>
    <t xml:space="preserve">ОМО00107747          </t>
  </si>
  <si>
    <t>Клапан запорный ЗК 601 нж 80 НЗ УХЛ1</t>
  </si>
  <si>
    <t xml:space="preserve">ОМО00103812          </t>
  </si>
  <si>
    <t>Клапан запорный фланцевый Ду 15 Ру 160 15лс68нж</t>
  </si>
  <si>
    <t xml:space="preserve">ОМО00106285          </t>
  </si>
  <si>
    <t>Клапан запорный фланцевыйДу 15 Ру 16,0МПа 15лс68нжХЛ кл.герм А</t>
  </si>
  <si>
    <t xml:space="preserve">ОМО00103856          </t>
  </si>
  <si>
    <t>Клапан обратный  Ду 50 Ру 4,0 МПа 19лс53нж</t>
  </si>
  <si>
    <t xml:space="preserve">ОМО00103857          </t>
  </si>
  <si>
    <t>Клапан обратный  Ду 80 Ру 16,0 МПа 19лс53нж</t>
  </si>
  <si>
    <t xml:space="preserve">ОМО00104700          </t>
  </si>
  <si>
    <t>Клапан обратный  Ду 80 Ру 4,0 МПа 19лс53нж</t>
  </si>
  <si>
    <t xml:space="preserve">ОМО00106476          </t>
  </si>
  <si>
    <t>Клапан обратный КУ Ду80 Ру1,6 МПа  19лс11нж</t>
  </si>
  <si>
    <t xml:space="preserve">ОБО00108905          </t>
  </si>
  <si>
    <t>Клапан регулирующий Ду 25 Rv6,3 c эл.привод ST24ч945нж</t>
  </si>
  <si>
    <t xml:space="preserve">ОМО00107872          </t>
  </si>
  <si>
    <t>Клапан регулирующий Ду15 Кv 0,63 с эл. приводом ST 25ч945нж</t>
  </si>
  <si>
    <t xml:space="preserve">ОБО00000656          </t>
  </si>
  <si>
    <t>Клапан регулирующий МРК 101с 50 12 Р НЗ УХЛ1</t>
  </si>
  <si>
    <t xml:space="preserve">ОБО00000654          </t>
  </si>
  <si>
    <t>Клапан регулирующий ПОУ-7М 708 54 Р НЗ УХЛ1</t>
  </si>
  <si>
    <t xml:space="preserve">ОБО00000655          </t>
  </si>
  <si>
    <t>Клапан регулирующий ПОУ-7М 708 97 Р НЗ УХЛ1</t>
  </si>
  <si>
    <t xml:space="preserve">ОМО00107341          </t>
  </si>
  <si>
    <t>Клапан регулирующий РК 201 ХЛ 20 1,6 Л НО УХЛ(1)</t>
  </si>
  <si>
    <t xml:space="preserve">ОМО00107652          </t>
  </si>
  <si>
    <t>Клапан регулирующий РК 201 ХЛ 25 4 Л НО УХЛ(1)</t>
  </si>
  <si>
    <t xml:space="preserve">ОМО00107751          </t>
  </si>
  <si>
    <t>Клапан регулирующий РК 201 ХЛ 25 6.3 Л НО УХЛ(1)</t>
  </si>
  <si>
    <t xml:space="preserve">ОМО00106880          </t>
  </si>
  <si>
    <t>Клапан регулирующий РК 601 НЖ 20 0,1 Р НЗ У</t>
  </si>
  <si>
    <t xml:space="preserve">ОМО00108534          </t>
  </si>
  <si>
    <t>Клапан регулирующий РК-201-НЖ-32-8-Л-НО-УХЛ</t>
  </si>
  <si>
    <t xml:space="preserve">ОМО00108533          </t>
  </si>
  <si>
    <t>Клапан регулирующий РК-201-ХЛ-100-63-Л-НЗ-УХЛ (1)</t>
  </si>
  <si>
    <t xml:space="preserve">ОМО00109362          </t>
  </si>
  <si>
    <t>Клапан регулирующий РК-201-ХЛ-20-0,25-Р-НО-УХЛ</t>
  </si>
  <si>
    <t xml:space="preserve">ОМО00108531          </t>
  </si>
  <si>
    <t>Клапан регулирующий РК-201-ХЛ-20-0,6-Р-НЗ-УХЛ (1)</t>
  </si>
  <si>
    <t xml:space="preserve">ОМО00109025          </t>
  </si>
  <si>
    <t>Клапан регулирующий РК-201-ХЛ-32-8-Л-НО-УХЛ</t>
  </si>
  <si>
    <t xml:space="preserve">ОМО00107479          </t>
  </si>
  <si>
    <t>Клемма проходная RK2,5 код 1296,2</t>
  </si>
  <si>
    <t xml:space="preserve">ОМБ01229978          </t>
  </si>
  <si>
    <t>Клипсы для крепления металлорукава</t>
  </si>
  <si>
    <t xml:space="preserve">ОБО00109001          </t>
  </si>
  <si>
    <t>Козырек защитный 630ч570 SD100</t>
  </si>
  <si>
    <t xml:space="preserve">ОБО01113160          </t>
  </si>
  <si>
    <t>Колонная головка ОКК1-21-168х245 (2задв) К 1 ХЛ  в компл.с ЗИП 13846-89  API spec 6A</t>
  </si>
  <si>
    <t xml:space="preserve">ОБО00108887          </t>
  </si>
  <si>
    <t>Колонная головка ОКК1-21-168х245 (с задв.газ) К1ХЛ</t>
  </si>
  <si>
    <t xml:space="preserve">ОБО00000067          </t>
  </si>
  <si>
    <t>Колонная головка ОКК2</t>
  </si>
  <si>
    <t xml:space="preserve">ОБО00000248          </t>
  </si>
  <si>
    <t>Колонная головка ОКК2 35-146х245х324 К 1ХЛ (б/у НЗС)</t>
  </si>
  <si>
    <t xml:space="preserve">ОБП01118075          </t>
  </si>
  <si>
    <t>Колонная головка ОКК2-35-146х245*324  К1ХЛ в комплекте ЗИП колонной головки и фонтанной арматуры</t>
  </si>
  <si>
    <t xml:space="preserve">ОБО01113162          </t>
  </si>
  <si>
    <t>Колонная головка ОКК2-35-146х245*324 (2 задв) К1ХЛ  в компл. с ЗИП</t>
  </si>
  <si>
    <t xml:space="preserve">ОМО00107870          </t>
  </si>
  <si>
    <t>Колпачок-заглушка G1/2"   сталь 20ТУ 36-1144-83</t>
  </si>
  <si>
    <t xml:space="preserve">ОМП00114223          </t>
  </si>
  <si>
    <t>Кольцо (поз.8) между кор.и крыш.(Дополнительно к ЗМС 100х140 К1 ХЛ)</t>
  </si>
  <si>
    <t xml:space="preserve">ОМП00113723          </t>
  </si>
  <si>
    <t>Кольцо ЗМС1-65*21.00.014</t>
  </si>
  <si>
    <t xml:space="preserve">ОМП00114202          </t>
  </si>
  <si>
    <t>Кольцо металлическое (Для вторичного уплотнения подвески НКТ)</t>
  </si>
  <si>
    <t xml:space="preserve">ОМП00114200          </t>
  </si>
  <si>
    <t>Кольцо металлическое (Для вторичного уплотнения трубной головки Ф168 мм)</t>
  </si>
  <si>
    <t xml:space="preserve">ОМП00114238          </t>
  </si>
  <si>
    <t>Кольцо разрезное (поз.14) (Дополнительно к ЗМС 50х140 К1 ХЛ)</t>
  </si>
  <si>
    <t xml:space="preserve">ОМП00114216          </t>
  </si>
  <si>
    <t>Кольцо седла (поз.5) (ЗИП общий для ЗМС 100х140 К1 ХЛ)</t>
  </si>
  <si>
    <t xml:space="preserve">ОМП00114227          </t>
  </si>
  <si>
    <t>Кольцо седла (поз.5) (ЗИП общий для ЗМС 50х140 К1 ХЛ)</t>
  </si>
  <si>
    <t xml:space="preserve">ОБО01118330          </t>
  </si>
  <si>
    <t>Комплект инструмента принадлежностей И.АФ2М/65*14.01</t>
  </si>
  <si>
    <t xml:space="preserve">ОБО00108349          </t>
  </si>
  <si>
    <t>Комплект крепежных и установочных элементов ТМ03063</t>
  </si>
  <si>
    <t xml:space="preserve">ОБО01110989          </t>
  </si>
  <si>
    <t>Комплект пожарно-охранной сигнализации по объекту УКПГ 6-05-6.1-АК-ОЛ2 Склад масел в таре</t>
  </si>
  <si>
    <t xml:space="preserve">ОМБ01115633          </t>
  </si>
  <si>
    <t>Комплект ремонтный ЗМС 80х210 К1 ХЛ</t>
  </si>
  <si>
    <t xml:space="preserve">ОМБ01111535          </t>
  </si>
  <si>
    <t>Комплект ремонтный к ЗМС-100х14 К1 ХЛ</t>
  </si>
  <si>
    <t xml:space="preserve">ОБО00108421          </t>
  </si>
  <si>
    <t>Комплектное устройство наружной установки 10 кВ КС-120-2 БЭЛТ 200.606.004-1</t>
  </si>
  <si>
    <t xml:space="preserve">ОМО00105281          </t>
  </si>
  <si>
    <t>Конвектор Новотерм СКН 406</t>
  </si>
  <si>
    <t xml:space="preserve">ОМО00105276          </t>
  </si>
  <si>
    <t>Конвектор Новотерм СКН Т 2  412</t>
  </si>
  <si>
    <t xml:space="preserve">ОМО00105277          </t>
  </si>
  <si>
    <t>Конвектор Новотерм СКН Т 2  413</t>
  </si>
  <si>
    <t xml:space="preserve">ОМО00105278          </t>
  </si>
  <si>
    <t>Конвектор Новотерм СКН Т 2  414</t>
  </si>
  <si>
    <t xml:space="preserve">ОМО00105272          </t>
  </si>
  <si>
    <t>Конвектор Новотерм СКН Т 2 409</t>
  </si>
  <si>
    <t xml:space="preserve">ОМО00105271          </t>
  </si>
  <si>
    <t>Конвектор Новотерм СКН Т 2 410</t>
  </si>
  <si>
    <t xml:space="preserve">04000021120          </t>
  </si>
  <si>
    <t>Контейнер противоэрозионный ромбический КП-Р-1,8</t>
  </si>
  <si>
    <t xml:space="preserve">ОМО00108978          </t>
  </si>
  <si>
    <t>Короб кабельный КСК (100х50) (У1105 УТ1.5)</t>
  </si>
  <si>
    <t>ОМО00109729-000010412</t>
  </si>
  <si>
    <t>Коробка  КРТП комутационная 10*2</t>
  </si>
  <si>
    <t xml:space="preserve">ОМБ01115682          </t>
  </si>
  <si>
    <t>Кран шар. 11с67п исп.фл. Ду25,Ру16 11с67п</t>
  </si>
  <si>
    <t xml:space="preserve">ОБО00108682          </t>
  </si>
  <si>
    <t>Кран шаровой  11ЛС60П1 Ду 50 Ру 8,0 МПа,  подземный, с ручным приводом, с концами под пр</t>
  </si>
  <si>
    <t xml:space="preserve">ОМБ01112872          </t>
  </si>
  <si>
    <t>Кран шаровой  Ду 500, Ру 10,0 МПа, 11лс/6/768п5, подземный. Ось прихода Н=4000мм  под приварку с пне</t>
  </si>
  <si>
    <t xml:space="preserve">ОБО01110367          </t>
  </si>
  <si>
    <t>Кран шаровой 11лс68п7  Ду 400  Ру 4,0 Мпа для неагрессивного природн.газа, сев.климатич.исп.Заказ В-</t>
  </si>
  <si>
    <t xml:space="preserve">ОМО00103807          </t>
  </si>
  <si>
    <t>Кран шаровой 3-х ходовой Ду 15 Ру 20МПа</t>
  </si>
  <si>
    <t xml:space="preserve">ОМО00103944          </t>
  </si>
  <si>
    <t>Кран шаровой Ду 100 Ру 16,0 надземный 11лс 45п2</t>
  </si>
  <si>
    <t xml:space="preserve">ОМО00103956          </t>
  </si>
  <si>
    <t>Кран шаровой Ду 100 Ру 160 11лс 45п надземнй</t>
  </si>
  <si>
    <t xml:space="preserve">ОМБ01112877          </t>
  </si>
  <si>
    <t>Кран шаровой Ду 100, Ру10,0МПа, 11лс60п9, подземный. ось Н=2500мм, ручной под приварку, для неагресс</t>
  </si>
  <si>
    <t xml:space="preserve">ОМО00106744          </t>
  </si>
  <si>
    <t>Кран шаровой Ду 15 Ру16  11б41 со штуцером (одна сторона под приварку, другая сторона наружная рез.</t>
  </si>
  <si>
    <t xml:space="preserve">ОБО01110442          </t>
  </si>
  <si>
    <t>Кран шаровой Ду 150, Ру 10,0 МПа.11лс660п11м,Заказ В-0737. подземный с гидроприводом  для неагрессив</t>
  </si>
  <si>
    <t xml:space="preserve">ОМО00106745          </t>
  </si>
  <si>
    <t>Кран шаровой Ду 20 Ру 16 11б41п со штуцером (одна сторона под приварку, другая сторона наружная резь</t>
  </si>
  <si>
    <t xml:space="preserve">ОБО01110364          </t>
  </si>
  <si>
    <t>Кран шаровой Ду 50  Ру 10,0 Мпа 11лс660п5   для неагрессивного природного газа, северного климатичес</t>
  </si>
  <si>
    <t xml:space="preserve">ОМО00108215          </t>
  </si>
  <si>
    <t>Кран шаровой Ду 50 Ру 10,0 МПа  11ЛС 60п5 для неагрес. природного газа, СКР, Фланцевый Ручной, наддз</t>
  </si>
  <si>
    <t xml:space="preserve">ОМО00103947          </t>
  </si>
  <si>
    <t>Кран шаровой Ду 50 Ру 10,0 МПа 11лс60п6</t>
  </si>
  <si>
    <t xml:space="preserve">ОБО00000651          </t>
  </si>
  <si>
    <t>Кран шаровой Ду 50 Ру 10,0 МПа 11лс660п5 УУПР-Р1 на 110В спец.заказ</t>
  </si>
  <si>
    <t xml:space="preserve">ОБО00108214          </t>
  </si>
  <si>
    <t>Кран шаровой Ду 50 Ру1,6МПа 11лс660п5 прир.газспневмоприводом УУПР-Р1 надземный фланцевый РКС</t>
  </si>
  <si>
    <t xml:space="preserve">ОБО01110273          </t>
  </si>
  <si>
    <t>Кран шаровой Ду 50 Ру16,0МПа 11лс45п  для неагрессивного природного газа, с концами под приварку, се</t>
  </si>
  <si>
    <t xml:space="preserve">ОМО00103942          </t>
  </si>
  <si>
    <t>Кран шаровой Ду 80 Ру 160,0 МПа надземный 11лс45п</t>
  </si>
  <si>
    <t xml:space="preserve">ОМО00103945          </t>
  </si>
  <si>
    <t>Кран шаровой Ду 80 Ру 160,0 МПа надземный 11лс45п2</t>
  </si>
  <si>
    <t xml:space="preserve">ОБП01115709          </t>
  </si>
  <si>
    <t>Кран шаровой СВМ Ду 50. Максимальное рабочее  давление 102 кгс/см2. ANSI 600. Исполнение 300. Концы</t>
  </si>
  <si>
    <t xml:space="preserve">ОБО00110070          </t>
  </si>
  <si>
    <t>Кран шаровой фланцевый Ду 10 Ру 160 ЗАРД из стали 09Г2С в комплекте с отв. фл., крепежом и прокладка</t>
  </si>
  <si>
    <t xml:space="preserve">ОМБ01115691          </t>
  </si>
  <si>
    <t>Кран шаровой фланцевый Ду 15 Ру 160 (исполнение 8 по ГОСТ 12815-80) из стали 09Г2С с отфетными фланц</t>
  </si>
  <si>
    <t xml:space="preserve">ОМО00109241          </t>
  </si>
  <si>
    <t>Кран шаровой фланцевый Ду 15 Ру 160 ЯГТ 15ФЦ.160.00.00.ХЛ с КОФ, сталь 09Г2С,</t>
  </si>
  <si>
    <t xml:space="preserve">ОБО01111378          </t>
  </si>
  <si>
    <t>Кран шаровой фланцевый Ду15 Ру 16,0 Мпа ст.09Г2С в комплекте с контрфланцами, крепежом и уплотнитель</t>
  </si>
  <si>
    <t xml:space="preserve">ОМО01114322          </t>
  </si>
  <si>
    <t>Кран шаровой фланцевый из стали 09Г2С ЗАРД 020.160.28-03.Р DN20 PN160 с КОФ, прокладками и крепежом</t>
  </si>
  <si>
    <t xml:space="preserve">ОМП00112610          </t>
  </si>
  <si>
    <t>Кран шаровой фланцевый из стали 09Г2С с ответными фланцами, крепежом. и проклад. ЗАРД 010.160.27-03Р</t>
  </si>
  <si>
    <t xml:space="preserve">ОМП00112613          </t>
  </si>
  <si>
    <t>Кран шаровой фланцевый из стали 09Г2С с ответными фланцами, крепежом. и проклад. ЗАРД 025.016.22-03Р</t>
  </si>
  <si>
    <t xml:space="preserve">ОМО00108868          </t>
  </si>
  <si>
    <t>Кран шаровый запорныйДу 10 Ру 6,3МПа ВНИЛ 491811-002-17</t>
  </si>
  <si>
    <t xml:space="preserve">ОМП00113689          </t>
  </si>
  <si>
    <t>Крановый очиститель Valve Cleaner Plus (ведро 4 кг)</t>
  </si>
  <si>
    <t xml:space="preserve">ОМО01111069          </t>
  </si>
  <si>
    <t>Кронштейн к тепловому извещателю с гайкой</t>
  </si>
  <si>
    <t xml:space="preserve">ОМО00108961          </t>
  </si>
  <si>
    <t>Крышка ЛЛ-У90Н (100х50) (У1108 УТ1.5)</t>
  </si>
  <si>
    <t xml:space="preserve">ОМБ01124949          </t>
  </si>
  <si>
    <t>Литература техническая</t>
  </si>
  <si>
    <t>ОМБ01124949-000000033</t>
  </si>
  <si>
    <t xml:space="preserve">Литература техническая Арматура трубопроводная </t>
  </si>
  <si>
    <t xml:space="preserve">ОБО01118331          </t>
  </si>
  <si>
    <t>Лубрикатор Л-65*14.01</t>
  </si>
  <si>
    <t xml:space="preserve">ОМО01110187          </t>
  </si>
  <si>
    <t>Манжета термоусаживаемая ТЕРМА СТМП 450х2,0 для труб D 57</t>
  </si>
  <si>
    <t xml:space="preserve">03000021119          </t>
  </si>
  <si>
    <t>Манжета термоусаживаемая Терма СТМП 89</t>
  </si>
  <si>
    <t xml:space="preserve">03000018063          </t>
  </si>
  <si>
    <t>Манжета термоусаживаемая Терма СТМП D530</t>
  </si>
  <si>
    <t xml:space="preserve">ОМП00113060          </t>
  </si>
  <si>
    <t>Манометр МО-11202-0,16мПа кл.т. 0,4</t>
  </si>
  <si>
    <t xml:space="preserve">ОМБ01118821          </t>
  </si>
  <si>
    <t>Манометр МПТИ-1,6МПа-1</t>
  </si>
  <si>
    <t xml:space="preserve">ОМП00113682          </t>
  </si>
  <si>
    <t>Манометр МПТИ-У2-60,0 КПа-1</t>
  </si>
  <si>
    <t xml:space="preserve">ОМБ01120377          </t>
  </si>
  <si>
    <t>Масло синтетическое Shell Morlina Oil 10</t>
  </si>
  <si>
    <t>окончен срок хранения/применения, регламентированный заводом-изготовителем</t>
  </si>
  <si>
    <t>л</t>
  </si>
  <si>
    <t xml:space="preserve">ОМБ01125852          </t>
  </si>
  <si>
    <t>Маслораздатчик передвижной 16 кг емкость Pressol 17 792</t>
  </si>
  <si>
    <t xml:space="preserve">ОМО00108841          </t>
  </si>
  <si>
    <t>Мат трехмерный МТ 10/200 (140)  "Экстрамат"</t>
  </si>
  <si>
    <t xml:space="preserve">ОМО01114248          </t>
  </si>
  <si>
    <t>Миниканал со стандартной крышкой DKS00351 TMC 40/1x17 WO</t>
  </si>
  <si>
    <t xml:space="preserve">ОБО01110468          </t>
  </si>
  <si>
    <t>Мобильный унифицированный пульт контроля и управления узлом очистки полости газопровода .	Пульт АСА</t>
  </si>
  <si>
    <t xml:space="preserve">ОМО01112592          </t>
  </si>
  <si>
    <t>МОДУЛЬНЫЙ КОНТАКТОР CT 25A 3НО 230В 15961</t>
  </si>
  <si>
    <t xml:space="preserve">ОМП00113700          </t>
  </si>
  <si>
    <t>Набор ЗИПа для ремонта задвижки ЗШС-100-160-КМ1</t>
  </si>
  <si>
    <t xml:space="preserve">ОББ01126731          </t>
  </si>
  <si>
    <t>Набор оконных фрез со срезным болтом</t>
  </si>
  <si>
    <t xml:space="preserve">ОББ01226442          </t>
  </si>
  <si>
    <t>Насос сетевой воды G-90м3/ч Н=37 м в.ст., с элл. двигателем N=15 кВт</t>
  </si>
  <si>
    <t xml:space="preserve">ОМБ01118603          </t>
  </si>
  <si>
    <t>Натр едкий чешуированный технический марка "ТР"  в мешках по 25 кг производитель Китай</t>
  </si>
  <si>
    <t xml:space="preserve">ОМО00108412          </t>
  </si>
  <si>
    <t>Ниппельное соединение  ДУ 42 поз82 ст 09Г2С</t>
  </si>
  <si>
    <t xml:space="preserve">ОМО00108411          </t>
  </si>
  <si>
    <t>Ниппельное соединение ДУ 26поз81 ст 09Г2С</t>
  </si>
  <si>
    <t xml:space="preserve">ОМБ01129032          </t>
  </si>
  <si>
    <t>Огнетушитель ОП-3</t>
  </si>
  <si>
    <t xml:space="preserve">ОМБ01128990          </t>
  </si>
  <si>
    <t>Ороситель пенного пожаротушения универсальный ДПУо-15-В3.</t>
  </si>
  <si>
    <t xml:space="preserve">ОМП00114252          </t>
  </si>
  <si>
    <t>Отвод 1ГО1°-426х12 ст.9Г2С с заводским наружным консервационным покрытием "ПримПромкор"ТУ</t>
  </si>
  <si>
    <t xml:space="preserve">ОМП00114255          </t>
  </si>
  <si>
    <t>Отвод 1ГО12°-426х12 ст. 09Г2С с заводским наружним консервационным покрытием "Примпромкор"ТУ</t>
  </si>
  <si>
    <t xml:space="preserve">ОМП00112051          </t>
  </si>
  <si>
    <t>Отвод 1ГО16°-325х10 ст. 09Г2С-R15м, с заводским наружним консервационным покрытием "Примпромкор"ТУ</t>
  </si>
  <si>
    <t xml:space="preserve">ОМП00114256          </t>
  </si>
  <si>
    <t>Отвод 1ГО17°-426х12 ст. 09Г2С с заводским наружним консервационным покрытием "Примпромкор"ТУ</t>
  </si>
  <si>
    <t xml:space="preserve">ОМБ01112812          </t>
  </si>
  <si>
    <t>Отвод 1ГО18?-530х8 ст.10Г2ФБЮ ГОСТ 24950-81  с заводским наружным консервационным покрытием «Прим Пр</t>
  </si>
  <si>
    <t xml:space="preserve">ОМП00112052          </t>
  </si>
  <si>
    <t>Отвод 1ГО2°-325х10 ст. 09Г2С-R15м, с заводским наружним консервационным покрытием "Примпромкор"ТУ</t>
  </si>
  <si>
    <t xml:space="preserve">ОМП00114181          </t>
  </si>
  <si>
    <t>Отвод 1ГО2°-530х8 ст.17Г1СУ с заводским наружним консервационным покрытием "Примпромкор"ТУ</t>
  </si>
  <si>
    <t xml:space="preserve">ОМП00114257          </t>
  </si>
  <si>
    <t>Отвод 1ГО21°-426х12 ст. 09Г2С с заводским наружним консервационным покрытием "Примпромкор"ТУ</t>
  </si>
  <si>
    <t xml:space="preserve">ОМП00112053          </t>
  </si>
  <si>
    <t>Отвод 1ГО26°-325х10 ст. 09Г2С-R15м, с заводским наружним консервационным покрытием "Примпромкор"ТУ</t>
  </si>
  <si>
    <t xml:space="preserve">ОМП00112054          </t>
  </si>
  <si>
    <t>Отвод 1ГО27°-325х10 ст. 09Г2С-R15м, с заводским наружним консервационным покрытием "Примпромкор"ТУ</t>
  </si>
  <si>
    <t xml:space="preserve">ОМП00114253          </t>
  </si>
  <si>
    <t>Отвод 1ГО3°-426х12 ст. 09Г2С с заводским наружним консервационным покрытием "Примпромкор"ТУ</t>
  </si>
  <si>
    <t xml:space="preserve">ОМП00114254          </t>
  </si>
  <si>
    <t>Отвод 1ГО7°-426х12 ст. 09Г2С с заводским наружним консервационным покрытием "Примпромкор"ТУ</t>
  </si>
  <si>
    <t xml:space="preserve">ОМО00109824          </t>
  </si>
  <si>
    <t>Отвод 2Д  45 530(12)-8,54-0,75-К50-ХЛ с завод изол. ТУ 1469-003-74238272-07  ТУ 1468-009-01394395-03</t>
  </si>
  <si>
    <t xml:space="preserve">ОМО00109656          </t>
  </si>
  <si>
    <t>Отвод 2Д 90 530(12)-8,54-0,75-К48-ХЛ ТУ 1468-009-01394395-03 с завод. изол. ТУ 1469-003-74238272-200</t>
  </si>
  <si>
    <t xml:space="preserve">ОМП00112890          </t>
  </si>
  <si>
    <t>Отвод 2Д 90° 530х12(10,5)-09Г2С-К52-Ру 8,5МПа ГОСТ 30753-2001</t>
  </si>
  <si>
    <t xml:space="preserve">ОМО00109816          </t>
  </si>
  <si>
    <t>Отвод 3Д 90 426(12)-8,54-0,75-К48-ХЛ с завод. изол. ТУ 1469-003-74238272-07   ТУ 1468-009-01394395-0</t>
  </si>
  <si>
    <t xml:space="preserve">ОМО00109815          </t>
  </si>
  <si>
    <t>Отвод 3Д 90 426(16)-8,54-0,75-К48-ХЛ ТУ 1468-009-01394395-03 с завод. изол. ТУ 1469-003-74238272-200</t>
  </si>
  <si>
    <t xml:space="preserve">ОМП00112895          </t>
  </si>
  <si>
    <t>Отвод 3Д 90° 273(10)-09Г2С-Ру 8,5МПа ГОСТ 17375-2001</t>
  </si>
  <si>
    <t xml:space="preserve">ОМП00112894          </t>
  </si>
  <si>
    <t>Отвод 3Д 90° 325(10)-09Г2С-Ру 8,5МПа ГОСТ 17375-2001</t>
  </si>
  <si>
    <t xml:space="preserve">ОМП00112893          </t>
  </si>
  <si>
    <t>Отвод 3Д 90° 325х12(9,5)-09Г2С-Ру 8,5МПа ГОСТ 17375-2001</t>
  </si>
  <si>
    <t xml:space="preserve">ОМП00112892          </t>
  </si>
  <si>
    <t>Отвод 3Д 90° 426(12)-09Г2С-Ру 8,5МПа ГОСТ 17375-2001</t>
  </si>
  <si>
    <t xml:space="preserve">ОМП00112891          </t>
  </si>
  <si>
    <t>Отвод 3Д 90° 426х14(12,5)-09Г2С-Ру 8,5МПа ГОСТ 17375-2001</t>
  </si>
  <si>
    <t xml:space="preserve">ОМО00105865          </t>
  </si>
  <si>
    <t>Отвод 45 219х8 ст. 09Г2С ГОСТ 17375 (Ру 10,0 МПа)</t>
  </si>
  <si>
    <t xml:space="preserve">ОМО00108800          </t>
  </si>
  <si>
    <t>Отвод 90 108х4 ст. 09Г2С</t>
  </si>
  <si>
    <t xml:space="preserve">ОМО00105863          </t>
  </si>
  <si>
    <t>Отвод 90 219х8 ст. 09Г2С ГОСТ 17375 (Ру 10 МПа)</t>
  </si>
  <si>
    <t xml:space="preserve">ОМП00112883          </t>
  </si>
  <si>
    <t>Отвод 90 273х14 ст. 09Г2С ГОСТ 17375-2001</t>
  </si>
  <si>
    <t xml:space="preserve">ОМО00108683          </t>
  </si>
  <si>
    <t>Отвод 90 325х16 09Г2С Ру 10,0 МПа при коэф. условий работы  0,75 ГОСТ 17375-2001</t>
  </si>
  <si>
    <t xml:space="preserve">ОМО00109790          </t>
  </si>
  <si>
    <t>Отвод ЗД 45 219(8)-8,54-0,75-К48-ХЛ ТУ 1468-009-01394395-03</t>
  </si>
  <si>
    <t xml:space="preserve">ОМО00109814          </t>
  </si>
  <si>
    <t>Отвод ЗД 45 273(8)-8,54-0,75-К48-ХЛ  ТУ 1468-009-01394395-03</t>
  </si>
  <si>
    <t xml:space="preserve">ОМО01110753          </t>
  </si>
  <si>
    <t>Отвод ЗД 45-325(12)-8,54-0,75-К48-ХЛ Ту 1468-009-01394395-03  с заводской изоляцией Ту  1469-003-742</t>
  </si>
  <si>
    <t xml:space="preserve">ОМО00109797          </t>
  </si>
  <si>
    <t>Отвод ЗД 90 273(8)-8,54-0,75-К48-ХЛ ТУ 1468-009-01394395-03</t>
  </si>
  <si>
    <t xml:space="preserve">ОМО00109553          </t>
  </si>
  <si>
    <t>Отвод ЗД 90 325(10)-8,54-0,75-К48-ХЛ ТУ 1468-009-01394395-2003</t>
  </si>
  <si>
    <t xml:space="preserve">ОМО01110751          </t>
  </si>
  <si>
    <t>Отвод ЗД 90-325(12)-8,54-0,75-К48-ХЛ Ту 1468-009-01394395-03 с заводской изоляцией Ту 1469-003-74238</t>
  </si>
  <si>
    <t xml:space="preserve">ОМО00109288          </t>
  </si>
  <si>
    <t>Отвод ОГ 30 426(14К48) -8,54-0,75-5Ду-УХЛ L1=L2=1200мм с заводской изоляцией ТУ 1469-003-74238272-20</t>
  </si>
  <si>
    <t xml:space="preserve">ОМО01110478          </t>
  </si>
  <si>
    <t>Отвод ОГ 90-5Ду-426(14К48)-2650/2650-8,54-0,75-УХЛ ТУ 1468-002-74238272-03 с заводской  изоляцией ТУ</t>
  </si>
  <si>
    <t xml:space="preserve">ОМО00109519          </t>
  </si>
  <si>
    <t>Отвод ОКШ 90  1020(24)-10,0-0,6-К60 -УХЛ   ТУ 102-488-95</t>
  </si>
  <si>
    <t xml:space="preserve">ОМБ01231019          </t>
  </si>
  <si>
    <t>Отвод ОКШ 90  530(10,5К48)-8,54-0.75-1,5 DN ХЛ ТУ 1469-009-74238272-2011</t>
  </si>
  <si>
    <t xml:space="preserve">ОМО01110380          </t>
  </si>
  <si>
    <t>Отвод ОКШС  90° 1020(24)-10,0-0,6-ХЛ (К60) 10Г2ФБЮ 	ТУ 1469-006-00153229-2001</t>
  </si>
  <si>
    <t xml:space="preserve">ОМО01110476          </t>
  </si>
  <si>
    <t>Отвод ОКШС 45 720(18)-10,0-0,6-К56-ХЛ ТУ 1469-006-00153229-2001</t>
  </si>
  <si>
    <t xml:space="preserve">ОМО00108462          </t>
  </si>
  <si>
    <t>Отвод П 159х6 ст. 09Г2С ГОСТ 17375-2001</t>
  </si>
  <si>
    <t xml:space="preserve">ОМО00108206          </t>
  </si>
  <si>
    <t>Отвод П 30 89х6 ст. 09Г2С Ру 8,54 ГОСТ 17375-2001</t>
  </si>
  <si>
    <t xml:space="preserve">ОМП00111170          </t>
  </si>
  <si>
    <t>Отвод П 45 - 159х8 - 09Г2С Ру 10 МПа ГОСТ 17375-2001</t>
  </si>
  <si>
    <t xml:space="preserve">ОМО00109499          </t>
  </si>
  <si>
    <t>Отвод П 45 108х4 09Г2С ГОСТ 17375-01</t>
  </si>
  <si>
    <t xml:space="preserve">ОМО00103637          </t>
  </si>
  <si>
    <t>Отвод П 45 108х6 09Г2С Ру 8,54 МПа ГОСТ 17375-01</t>
  </si>
  <si>
    <t xml:space="preserve">ОМО00104241          </t>
  </si>
  <si>
    <t>Отвод П 45 108х6 Ру10,0МПа 09Г2С ГОСТ 17375-01</t>
  </si>
  <si>
    <t xml:space="preserve">ОМО00103689          </t>
  </si>
  <si>
    <t>Отвод П 45 108х6 ст 09Г2С (Ру 10Мпа) 17375-2001</t>
  </si>
  <si>
    <t xml:space="preserve">ОМО00103695          </t>
  </si>
  <si>
    <t>Отвод П 45 159х5 - 09Г2 С Ру 1,6 Мпа 17375-2001</t>
  </si>
  <si>
    <t xml:space="preserve">ОМО00107755          </t>
  </si>
  <si>
    <t>Отвод П 45 159х8 ст. 09Г2С  Ру 8,54 МПА</t>
  </si>
  <si>
    <t xml:space="preserve">ОМО00110060          </t>
  </si>
  <si>
    <t>Отвод П 45 159х8 ст. 09Г2С Ру 10,0 Мпа ГОСТ 17375-2001</t>
  </si>
  <si>
    <t xml:space="preserve">ОМО00103698          </t>
  </si>
  <si>
    <t>Отвод П 45 219х6 ст 09Г2С (Ру 1,6Мпа) 17375-2001</t>
  </si>
  <si>
    <t xml:space="preserve">ОМО00105849          </t>
  </si>
  <si>
    <t>Отвод П 45 219х9 ст. 09Г2С Ру 10,0МПа ГОСТ 17375</t>
  </si>
  <si>
    <t xml:space="preserve">ОМО00108175          </t>
  </si>
  <si>
    <t>Отвод П 45 325х16 ст. 09Г2С Ру 10,0 МПа при коэф. работы 0,75 ГОСТ 17375-01</t>
  </si>
  <si>
    <t xml:space="preserve">ОМО00106845          </t>
  </si>
  <si>
    <t>Отвод П 45 325х8 09Г2С Ру 10,0 МПА ГОСТ17375-2001</t>
  </si>
  <si>
    <t xml:space="preserve">ОМО00103699          </t>
  </si>
  <si>
    <t>Отвод П 45 325х8 09Г2С Ру1,6МПа, ГОСТ 17375-2001</t>
  </si>
  <si>
    <t xml:space="preserve">ОМО00108172          </t>
  </si>
  <si>
    <t>Отвод П 45 426х16 ст. 09Г2С Ру 10,0 МПА при коэф. ус. работы 0,75 ГОСТ 17375-01</t>
  </si>
  <si>
    <t xml:space="preserve">ОМО00109446          </t>
  </si>
  <si>
    <t>Отвод П 45 57х4  09Г2 С   17375-2001</t>
  </si>
  <si>
    <t xml:space="preserve">ОМО00103701          </t>
  </si>
  <si>
    <t>Отвод П 45 57х4  09Г2 С Ру 1,6 МПа 17375-2001</t>
  </si>
  <si>
    <t xml:space="preserve">ОМО00103700          </t>
  </si>
  <si>
    <t>Отвод П 45 57х4  09Г2 С Ру 10 МПа 17375-2001</t>
  </si>
  <si>
    <t xml:space="preserve">ОМО00103597          </t>
  </si>
  <si>
    <t>Отвод П 45 57х5 09Г2С Ру 10,0 МПа, ГОСТ 17375-2001</t>
  </si>
  <si>
    <t xml:space="preserve">ОМО00109447          </t>
  </si>
  <si>
    <t>Отвод П 45 89х5 09Г2С ГОСТ 17375-01</t>
  </si>
  <si>
    <t xml:space="preserve">ОМО00103719          </t>
  </si>
  <si>
    <t>Отвод П 45 89х5 Ру 1,6 МПа 09Г2С   ГОСТ 17375-01</t>
  </si>
  <si>
    <t xml:space="preserve">ОМО00103702          </t>
  </si>
  <si>
    <t>Отвод П 45 89х5 Ру 10,0 МПа 09Г2С ГОСТ 17375-01</t>
  </si>
  <si>
    <t xml:space="preserve">ОМО00103639          </t>
  </si>
  <si>
    <t>Отвод П 45 89х6 09Г2С Ру 7,36 МПа  ГОСТ 17375-01</t>
  </si>
  <si>
    <t xml:space="preserve">ОМО01114446          </t>
  </si>
  <si>
    <t>Отвод П 45-108х5-09Г2С Ру10.0МПа ГОСТ 17375-2001</t>
  </si>
  <si>
    <t xml:space="preserve">ОМО01114448          </t>
  </si>
  <si>
    <t>Отвод П 45-57х5-09Г2С Ру10.0МПа ГОСТ 17375-2001</t>
  </si>
  <si>
    <t xml:space="preserve">04000017831          </t>
  </si>
  <si>
    <t>Отвод П 60 108х5 09Г2С Ру 10,0МПа ГОСТ 17375-2001</t>
  </si>
  <si>
    <t xml:space="preserve">ОМО00106847          </t>
  </si>
  <si>
    <t>Отвод П 60 57х4 09Г2С Ру 10,0МПа ГОСТ 17375-2001</t>
  </si>
  <si>
    <t xml:space="preserve">ОМО00109503          </t>
  </si>
  <si>
    <t>Отвод П 90  32х3 09Г2С Ру 10,0МПа ГОСТ 17375-2001</t>
  </si>
  <si>
    <t xml:space="preserve">ОМО00104161          </t>
  </si>
  <si>
    <t>Отвод П 90 108х4 09Г2С ГОСТ 17375-01</t>
  </si>
  <si>
    <t xml:space="preserve">ОМО00103595          </t>
  </si>
  <si>
    <t>Отвод П 90 108х6 09Г2С Ру 8,54 МПа ГОСТ 17375-2001</t>
  </si>
  <si>
    <t xml:space="preserve">ОМО00103600          </t>
  </si>
  <si>
    <t>Отвод П 90 108х6 ст. 09Г2С Ру 10,0 МПа   ГОСТ 1735-01</t>
  </si>
  <si>
    <t xml:space="preserve">04000019433          </t>
  </si>
  <si>
    <t>Отвод П 90 219х12 09Г2С Ру 4,0 МПА ГОСТ 17375-01</t>
  </si>
  <si>
    <t xml:space="preserve">ОМО00104219          </t>
  </si>
  <si>
    <t>Отвод П 90 273х12 09Г2С Ру 10,0 МПа ГОСТ 17375-01</t>
  </si>
  <si>
    <t xml:space="preserve">ОМО00108465          </t>
  </si>
  <si>
    <t>Отвод П 90 325х10 ст. 09Г2С ГОС 17375-2001</t>
  </si>
  <si>
    <t xml:space="preserve">ОМО00106844          </t>
  </si>
  <si>
    <t>Отвод П 90 325х8 09Г2С Ру 10,0МПа  ГОСТ 17375-2001</t>
  </si>
  <si>
    <t xml:space="preserve">ОМО00103742          </t>
  </si>
  <si>
    <t>Отвод П 90 426х16-09Г2С Ру 10 МПа ГОСТ 17375-2001</t>
  </si>
  <si>
    <t xml:space="preserve">04000014805          </t>
  </si>
  <si>
    <t>Отвод П 90 85х5 ст. 09Г2С Ру 8,54 ГОСТ 17375-2001</t>
  </si>
  <si>
    <t xml:space="preserve">ОМО00108809          </t>
  </si>
  <si>
    <t>Отвод П 90 89х5  ст. 09Г2С ГОСТ 17375-01</t>
  </si>
  <si>
    <t xml:space="preserve">ОМО00109507          </t>
  </si>
  <si>
    <t>Отвод П 90 89х5 09Г2С ГОСТ 17375-01</t>
  </si>
  <si>
    <t xml:space="preserve">ОМО00103761          </t>
  </si>
  <si>
    <t>Отвод П 90 89х5 09Г2С Ру 10,0 МПа ГОСТ 17375-01</t>
  </si>
  <si>
    <t xml:space="preserve">ОМО00103638          </t>
  </si>
  <si>
    <t>Отвод П 90 89х6 09Г2С Ру 7,36 МПа ГОСТ 17375-01</t>
  </si>
  <si>
    <t xml:space="preserve">ОМО00108466          </t>
  </si>
  <si>
    <t>Отвод П 90 89х6 Ру 10,0 МПа ст. 09Г2С</t>
  </si>
  <si>
    <t xml:space="preserve">04000010362          </t>
  </si>
  <si>
    <t>Отвод П 90 89х6 ст. 09Г2С Ру 8,54 ГОСТ 17375-2001</t>
  </si>
  <si>
    <t xml:space="preserve">ОМО01114445          </t>
  </si>
  <si>
    <t>Отвод П 90-108х5-09Г2С Ру10.0МПа  ГОСТ 17375-2001</t>
  </si>
  <si>
    <t xml:space="preserve">04000019434          </t>
  </si>
  <si>
    <t>Отвод П60 108х6 ст. 09Г2С Ру 10,0 МПа</t>
  </si>
  <si>
    <t xml:space="preserve">ОМО00107681          </t>
  </si>
  <si>
    <t>Отвод П90 273х10  ст. 09Г2С  Ру 10,0 МПа</t>
  </si>
  <si>
    <t xml:space="preserve">ОМО00108171          </t>
  </si>
  <si>
    <t>Отвод П90 426х16 ст. 09Г2С Ру 10,0 МПА при коэф. ус. работы 0,75 ГОСТ 17375-01</t>
  </si>
  <si>
    <t xml:space="preserve">ОМО00105597          </t>
  </si>
  <si>
    <t>Отвод сифонный горизонтальный ОС-2</t>
  </si>
  <si>
    <t xml:space="preserve">ОБО00109665          </t>
  </si>
  <si>
    <t>Пакер  ПГПМ 1.168 ОТТГ</t>
  </si>
  <si>
    <t xml:space="preserve">ОБО00109728          </t>
  </si>
  <si>
    <t>Пакер ПДМ-168.3-04 ОТТГ</t>
  </si>
  <si>
    <t>03000014870-000023086</t>
  </si>
  <si>
    <t>Пара фланцевая в комплекте с крепежом и прокладками 1-150-16</t>
  </si>
  <si>
    <t xml:space="preserve">ОМП01110503          </t>
  </si>
  <si>
    <t>Переводник из трубы 168,3х8,94 N-80 VAGT DDP (б/у)</t>
  </si>
  <si>
    <t xml:space="preserve">ОМБ01225242          </t>
  </si>
  <si>
    <t>Переводник Н168 JFE BEAR - Н168 ОТТГ. Длина - 1,5м (1,45)</t>
  </si>
  <si>
    <t xml:space="preserve">ОМБ01225344          </t>
  </si>
  <si>
    <t>Переводник Н168 ОТТГ- М168 JFE BEAR. Длина - 1,5м (1,48)</t>
  </si>
  <si>
    <t xml:space="preserve">ОМБ01230779          </t>
  </si>
  <si>
    <t>Переговорные трубки УКП9М</t>
  </si>
  <si>
    <t xml:space="preserve">ОМО01110536          </t>
  </si>
  <si>
    <t>Переход  57х4-18х3  из круга В58 ст. 09Г2С 03-14-МР</t>
  </si>
  <si>
    <t xml:space="preserve">ОМО00103762          </t>
  </si>
  <si>
    <t>Переход 108х4-89х3,5 09Г2С Ру 1,6 МПА ГОСТ 17378-01</t>
  </si>
  <si>
    <t xml:space="preserve">ОМП00112930          </t>
  </si>
  <si>
    <t>Переход 22х3,0-12х2,5-250</t>
  </si>
  <si>
    <t xml:space="preserve">ОМО00104675          </t>
  </si>
  <si>
    <t>Переход 32х3-10х1,5-160 09Г2С 03-100-МР</t>
  </si>
  <si>
    <t xml:space="preserve">ОМО00104810          </t>
  </si>
  <si>
    <t>Переход 32х3-14х2-160 09Г2С 03-100 МР</t>
  </si>
  <si>
    <t xml:space="preserve">ОМП00112931          </t>
  </si>
  <si>
    <t>Переход 32х4,0-12х2,5-250</t>
  </si>
  <si>
    <t xml:space="preserve">ОМО00103781          </t>
  </si>
  <si>
    <t>Переход 57х5-45х4 09Г2С Ру 10,0 МПа ГОСТ 17378-01</t>
  </si>
  <si>
    <t xml:space="preserve">ОМО00108196          </t>
  </si>
  <si>
    <t>Переход К 133х6-89х5 09Г2С Ру 10,0 МПА ГОСТ 17378-2001</t>
  </si>
  <si>
    <t xml:space="preserve">ОМО00103767          </t>
  </si>
  <si>
    <t>Переход К 159х8-57х4 09Г2С Ру 10,0 МПа ГОСТ 17378-01</t>
  </si>
  <si>
    <t xml:space="preserve">ОМО00109800          </t>
  </si>
  <si>
    <t>Переход К 159х8-89х6 09Г2С  ГОСТ 17378-2001</t>
  </si>
  <si>
    <t xml:space="preserve">ОМО00103769          </t>
  </si>
  <si>
    <t>Переход К 159х8-89х6 09Г2С Ру 10,0 МПа ГОСТ 17378-01</t>
  </si>
  <si>
    <t xml:space="preserve">ОМО01110385          </t>
  </si>
  <si>
    <t>Переход К 530 (8К56)-426(12К48) Ру 8,54МПа  с заводским изоляционным покрытием  по ТУ 2313-002-01395</t>
  </si>
  <si>
    <t xml:space="preserve">ОМО00109413          </t>
  </si>
  <si>
    <t>Переход К 57х4-23х3,5 Ру 16,0 Мпа ст. 09Г2С 03-65-МР</t>
  </si>
  <si>
    <t xml:space="preserve">ОМО00103706          </t>
  </si>
  <si>
    <t>Переход К 89х6-57х4 (Ру10,0МПа) 09Г2С ГОСТ 17378-2001</t>
  </si>
  <si>
    <t xml:space="preserve">ОМО01110519          </t>
  </si>
  <si>
    <t>Переход К426(12)-325(10)-8,54-0,75-К48-ХЛ ТУ 1468-009-01394395-03</t>
  </si>
  <si>
    <t xml:space="preserve">ОМО00105856          </t>
  </si>
  <si>
    <t>Переход К-89х6-76х5 09Г2С (Ру 10,0 МПа) ГОСТ 17378-2001</t>
  </si>
  <si>
    <t xml:space="preserve">04000019435          </t>
  </si>
  <si>
    <t>Переход П 159х9-89х6 09Г2С Ру 1,6 МПА ГОСТ 17378-01</t>
  </si>
  <si>
    <t xml:space="preserve">ОМО00105857          </t>
  </si>
  <si>
    <t>Переход П 219х12-89х5 (Ру 10,0МПа) 09Г2С ГОСТ 17378-2001</t>
  </si>
  <si>
    <t xml:space="preserve">ОМО00103745          </t>
  </si>
  <si>
    <t>Переход П 426х12-325х10 -09Г2С (Ру 10МПа) ГОСТ 17378-2001</t>
  </si>
  <si>
    <t xml:space="preserve">ОМО00108637          </t>
  </si>
  <si>
    <t>Переход П 426х16-219х10 ст. 09Г2С Ру 10,0 МПА ГОСТ 17378-2001</t>
  </si>
  <si>
    <t xml:space="preserve">ОМО00104108          </t>
  </si>
  <si>
    <t>Переход П 89х3,5-76х3,5 09Г2С Ру 1,6 МПА ГОСТ 17378-01</t>
  </si>
  <si>
    <t xml:space="preserve">04000019436          </t>
  </si>
  <si>
    <t>Переход П 89х6-45х4 09Г2С Ру 1,6 МПА ГОСТ 17378-01</t>
  </si>
  <si>
    <t xml:space="preserve">ОМО00104195          </t>
  </si>
  <si>
    <t>Переход П 89х6-57х4 09Г2С Ру 1,6 МПа ГОСТ 17378-01</t>
  </si>
  <si>
    <t xml:space="preserve">ОМО01111404          </t>
  </si>
  <si>
    <t>Переход П К 108х4,0-76х3,5 (Ру8,0Мпа) 09Г2С  ГОСТ 17378-2001</t>
  </si>
  <si>
    <t xml:space="preserve">ОМО01111403          </t>
  </si>
  <si>
    <t>Переход П К 108х4,0-89х3,5 (Ру8,0Мпа) 09Г2С  ГОСТ 17378-2001</t>
  </si>
  <si>
    <t xml:space="preserve">ОМО00109415          </t>
  </si>
  <si>
    <t>Переход П К 57х4-23х3,5 Ру 16,0 Мпа ст. 09Г2С 03-65-МР</t>
  </si>
  <si>
    <t xml:space="preserve">ОМО00109445          </t>
  </si>
  <si>
    <t>Переход П Э -89х6-57х4-09Г2С  ГОСТ 17378-2001</t>
  </si>
  <si>
    <t xml:space="preserve">ОМО00109798          </t>
  </si>
  <si>
    <t>Переход П Э-108х6-57х4 ст.09Г2С  ГОСТ 17378-2001</t>
  </si>
  <si>
    <t xml:space="preserve">ОМО00109801          </t>
  </si>
  <si>
    <t>Переход П Э-108х6-57х4 ст.09Г2С  Ру 10,0 МПа ГОСТ 17378-2001</t>
  </si>
  <si>
    <t xml:space="preserve">ОМО00103790          </t>
  </si>
  <si>
    <t>Переход ПК 108х6-57х3 09Г2С Ру 10,0 МПа ГОСТ 17378-01</t>
  </si>
  <si>
    <t xml:space="preserve">ОМО00103604          </t>
  </si>
  <si>
    <t>Переход ПК 108х6-57х4 09Г2С Ру 10,0 МПа ГОСТ 17378-01</t>
  </si>
  <si>
    <t xml:space="preserve">ОМО00103797          </t>
  </si>
  <si>
    <t>Переход ПК 108х6-57х4 09Г2С Ру 8,54 МПа ГОСТ 17378-01</t>
  </si>
  <si>
    <t xml:space="preserve">ОМО00103636          </t>
  </si>
  <si>
    <t>Переход ПК 108х6-57х4 09Г2С Ру10МПа ГОСТ 17378-01</t>
  </si>
  <si>
    <t xml:space="preserve">омб01226879          </t>
  </si>
  <si>
    <t>Переход ПК 114х8-89х6 ст.09Г2С ГОСТ 17378</t>
  </si>
  <si>
    <t xml:space="preserve">ОМО00109511          </t>
  </si>
  <si>
    <t>Переход ПК 159х4,5-108х4  09Г2С ГОСТ 17378-01</t>
  </si>
  <si>
    <t xml:space="preserve">ОМО00104146          </t>
  </si>
  <si>
    <t>Переход ПК 159х4,5-108х4 Ру 1,6 МПА 09Г2С ГОСТ 17378-01</t>
  </si>
  <si>
    <t xml:space="preserve">ОМО00108816          </t>
  </si>
  <si>
    <t>Переход ПК 159х6-108х4 Ру 10,0 МПа ст. 09Г2С ГОСТ 17378-2001</t>
  </si>
  <si>
    <t xml:space="preserve">04000019437          </t>
  </si>
  <si>
    <t>Переход ПК 159х7-57х5 Ру 1,6 МПА 09Г2С ГОСТ 17378-01</t>
  </si>
  <si>
    <t xml:space="preserve">ОМО00103792          </t>
  </si>
  <si>
    <t>Переход ПК 159х8-108х6 09Г2С Ру 1,6 МПа ГОСТ 17378-01</t>
  </si>
  <si>
    <t xml:space="preserve">ОМО00103766          </t>
  </si>
  <si>
    <t>Переход ПК 159х8-108х6 09Г2С Ру 10,0 МПа ГОСТ 17378-01</t>
  </si>
  <si>
    <t xml:space="preserve">ОМО01114450          </t>
  </si>
  <si>
    <t>Переход ПК 159х8-108х6 09Г2С Ру8,54МПа ГОСТ 17378-2001</t>
  </si>
  <si>
    <t xml:space="preserve">ОМО00108825          </t>
  </si>
  <si>
    <t>Переход ПК 159х8-108х6ст. 09Г2С  ГОСТ 17378-2001</t>
  </si>
  <si>
    <t xml:space="preserve">ОМО00103793          </t>
  </si>
  <si>
    <t>Переход ПК 159х8-57х4 09Г2С Ру 10,0 МПа ГОСТ 17378-01</t>
  </si>
  <si>
    <t xml:space="preserve">ОМО00109873          </t>
  </si>
  <si>
    <t>Переход ПК 159х8-89х6 ст. 09Г2С Ру 10,0 МПа  ГОСТ 17378-2001</t>
  </si>
  <si>
    <t xml:space="preserve">ОМО00103614          </t>
  </si>
  <si>
    <t>Переход ПК 219х10-159х8 09Г2С Ру 1,6 МПа ГОСТ 17378-01</t>
  </si>
  <si>
    <t xml:space="preserve">ОМО00103598          </t>
  </si>
  <si>
    <t>Переход ПК 219х10-159х8 09Г2С Ру 8,54 МПа, ГОСТ 17378-01</t>
  </si>
  <si>
    <t xml:space="preserve">ОМО00104148          </t>
  </si>
  <si>
    <t>Переход ПК 219х10-57х4 Ру 1,6 МПА 09Г2С ГОСТ 17378-01</t>
  </si>
  <si>
    <t xml:space="preserve">ОМО00104121          </t>
  </si>
  <si>
    <t>Переход ПК 219х10-89х5 Ру 1,6 МПА 09Г2С ГОСТ 17378-01</t>
  </si>
  <si>
    <t xml:space="preserve">ОМО00109408          </t>
  </si>
  <si>
    <t>Переход ПК 219х10-89х5 ст. 09Г2С Ру 8,54 МПа   ГОСТ 17378-01</t>
  </si>
  <si>
    <t xml:space="preserve">ОМ000108090          </t>
  </si>
  <si>
    <t>Переход ПК 219х12-89х5 09Г2С Ру 8,54 МПа ГОСТ 17378-2001</t>
  </si>
  <si>
    <t xml:space="preserve">ОМО00103772          </t>
  </si>
  <si>
    <t>Переход ПК 219х6-108х4 09Г2С Ру 1,6 МПа ГОСТ 17378-01</t>
  </si>
  <si>
    <t xml:space="preserve">ОМО00108468          </t>
  </si>
  <si>
    <t>Переход ПК 219х8-159х6 ст. 09Г2С ГОСТ 17378-01</t>
  </si>
  <si>
    <t xml:space="preserve">ОМО00105855          </t>
  </si>
  <si>
    <t>Переход ПК 219х8-159х8 09Г2С (Ру 10 МПа) ГОСТ 17378-2001</t>
  </si>
  <si>
    <t xml:space="preserve">ОМО00108836          </t>
  </si>
  <si>
    <t>Переход ПК 219х8-89х5 ст. 09Г2С Ру 10,0 МПА  ГОСТ 17378-2001</t>
  </si>
  <si>
    <t xml:space="preserve">ОМО00109255          </t>
  </si>
  <si>
    <t>Переход ПК 273х10-219х10 ст. 09Г2С Рр8,54  МПа при коэффициенте 0,75 ГОСТ 17378-2001</t>
  </si>
  <si>
    <t xml:space="preserve">ОМО00108839          </t>
  </si>
  <si>
    <t>Переход ПК 273х12-219х10 ст. 09Г2С ГОСТ 17378-01</t>
  </si>
  <si>
    <t xml:space="preserve">ОМП00112899          </t>
  </si>
  <si>
    <t>Переход ПК 325х10 - 273х10, ст. 09Г2С Ру 8,54 МПа ГОСТ 17378-2001</t>
  </si>
  <si>
    <t xml:space="preserve">ОМО00109307          </t>
  </si>
  <si>
    <t>Переход ПК 325х10-273х9 ст. 09Г2С Рр=8,54 МПа при коэффициенте 0,75 ГОСТ 17378-2001</t>
  </si>
  <si>
    <t xml:space="preserve">ОМП00112898          </t>
  </si>
  <si>
    <t>Переход ПК 325х12 - 159х8, ст. 09Г2С Ру 8,54 МПа ГОСТ 17378-2001</t>
  </si>
  <si>
    <t xml:space="preserve">ОМО00110045          </t>
  </si>
  <si>
    <t>Переход ПК 325х12-108х6 ст. 09Г2С Ру 10,0 Мпа ГОСТ 17378-2001</t>
  </si>
  <si>
    <t xml:space="preserve">ОМО00109254          </t>
  </si>
  <si>
    <t>Переход ПК 325х12-273х10 ст. 09Г2С Рр 8,54 МПа при коэффициенте  0,75 ГОСТ 17378-2001</t>
  </si>
  <si>
    <t xml:space="preserve">ОМО00104182          </t>
  </si>
  <si>
    <t>Переход ПК 325х8-108х4 Ру 1,6 МПА 09Г2С ГОСТ 17378-01</t>
  </si>
  <si>
    <t xml:space="preserve">ОМО00105106          </t>
  </si>
  <si>
    <t>Переход ПК 32х3-22х3-160  09Г2С 03-100-МР</t>
  </si>
  <si>
    <t xml:space="preserve">ОМО00104678          </t>
  </si>
  <si>
    <t>Переход ПК 32х3-25х3 09Г2С Ру 10,0 МПа ГОСТ 17378-01</t>
  </si>
  <si>
    <t xml:space="preserve">ОМП00112897          </t>
  </si>
  <si>
    <t>Переход ПК 426х12 - 325х10, ст. 09Г2С Ру 8,54 МПа ГОСТ 17378-2001</t>
  </si>
  <si>
    <t xml:space="preserve">ОМО00109422          </t>
  </si>
  <si>
    <t>Переход ПК 426х12-325х9 ст. 09Г2С Ру 8,54 МПа при коэффициенте 0,75 ГОСТ 17378-2001, с изол.  по ТУ</t>
  </si>
  <si>
    <t xml:space="preserve">ОМО00104821          </t>
  </si>
  <si>
    <t>Переход ПК 426х20-325х16 Ру 10,0 МПа ГОСТ 17378-01</t>
  </si>
  <si>
    <t xml:space="preserve">ОМО00103618          </t>
  </si>
  <si>
    <t>Переход ПК 45х5-32х3 09Г2С Ру 1,6МПа ГОСТ 17378-01</t>
  </si>
  <si>
    <t xml:space="preserve">ОМО00108469          </t>
  </si>
  <si>
    <t>Переход ПК 45х5-32х3 ст. 09Г2С Ру 10,0 Мпа</t>
  </si>
  <si>
    <t xml:space="preserve">ОМО00109505          </t>
  </si>
  <si>
    <t>Переход ПК 530х12(9)-426х12 ст. 09Г2С Рр 8,54 МПа  при коэффициенте 0,75 с изол. по ТУ 2313-002-0139</t>
  </si>
  <si>
    <t xml:space="preserve">ОМО00109334          </t>
  </si>
  <si>
    <t>Переход ПК 530х12-426х10 ст. 09Г2С ГОСТ 17378-01</t>
  </si>
  <si>
    <t xml:space="preserve">ОМП00112896          </t>
  </si>
  <si>
    <t>Переход ПК 530х14 - 426х12, ст. 09Г2С Ру 8,54 МПа ГОСТ 17378-2001</t>
  </si>
  <si>
    <t xml:space="preserve">ОМО00104822          </t>
  </si>
  <si>
    <t>Переход ПК 530х16-426х16 Ру 10,0 МПа ГОСТ 17378-01</t>
  </si>
  <si>
    <t xml:space="preserve">ОМО00105108          </t>
  </si>
  <si>
    <t>Переход ПК 57х4-45х2,5 09Г2С Ру 1,6 МПа ГОСТ 17378-01</t>
  </si>
  <si>
    <t xml:space="preserve">ОМО00109416          </t>
  </si>
  <si>
    <t>Переход ПК 57х5-22х3  09Г2С ГОСТ 17378-01</t>
  </si>
  <si>
    <t xml:space="preserve">ОМО00103794          </t>
  </si>
  <si>
    <t>Переход ПК 57х5-32х3 09Г2С Ру 1,6 МПа ГОСТ 17378-01</t>
  </si>
  <si>
    <t xml:space="preserve">ОМО00103780          </t>
  </si>
  <si>
    <t>Переход ПК 57х5-38х3 09Г2С Ру 1,6 МПа ГОСТ 17378-01</t>
  </si>
  <si>
    <t xml:space="preserve">ОМО00106843          </t>
  </si>
  <si>
    <t>Переход ПК 57х5-38х3 09Г2С Ру 10,0 МПа ГОСТ 17378-01</t>
  </si>
  <si>
    <t xml:space="preserve">ОМО00107829          </t>
  </si>
  <si>
    <t>Переход ПК 89х3,5-76-3,5 ст. 09Г2С Ру 1,6 МПа</t>
  </si>
  <si>
    <t xml:space="preserve">ОМО00104234          </t>
  </si>
  <si>
    <t>Переход ПК 89х6-57х4 09Г2С Ру 1,6 МПа ГОСТ 17378-01</t>
  </si>
  <si>
    <t xml:space="preserve">ОМО00103640          </t>
  </si>
  <si>
    <t>Переход ПК 89х6-57х4 09Г2С Ру10МПа ГОСТ 17378-01</t>
  </si>
  <si>
    <t xml:space="preserve">ОМО01110595          </t>
  </si>
  <si>
    <t>Переход ПК 89х6-57х4 ст. 09Г2С Ру 8,54 МПа  ГОСТ 17378х2001</t>
  </si>
  <si>
    <t xml:space="preserve">ОМО00103690          </t>
  </si>
  <si>
    <t>Переход ПК 89х6-57х4 ст. 09Г2С Ру10МПа 17378-2001</t>
  </si>
  <si>
    <t xml:space="preserve">ОМО00104681          </t>
  </si>
  <si>
    <t>Переход ПК 89х6-76х5 09Г2С Ру 1,6 МПа ГОСТ 17378-01</t>
  </si>
  <si>
    <t xml:space="preserve">ОМО00108471          </t>
  </si>
  <si>
    <t>Переход ПК 89х6-76х5 ст. 09Г2С Ру 10,0 Мпа</t>
  </si>
  <si>
    <t xml:space="preserve">ОМО00106841          </t>
  </si>
  <si>
    <t>Переход ПК 89х6-76х6 09Г2С Ру 10,0МПа  ГОСТ 17378-01</t>
  </si>
  <si>
    <t xml:space="preserve">ОМО00109924          </t>
  </si>
  <si>
    <t>Переход ПШС 530(14)-426(14)-10,0-0,6-К 52-УХЛ ТУ 102-488-95</t>
  </si>
  <si>
    <t xml:space="preserve">ОМО00109819          </t>
  </si>
  <si>
    <t>Переход ПШС 720(11)-530(12)-8,54-0,75-К60-УХЛ ТУ 102-488-95 с завод. изол. покр. по ТУ 2313-002-0139</t>
  </si>
  <si>
    <t xml:space="preserve">ОМО00109820          </t>
  </si>
  <si>
    <t>Переход ПШС 720(11)-530(8)-8,54-0,75-К60-УХЛ ТУ 102-488-95 с завод. изол. покр. по ТУ 2313-002-01395</t>
  </si>
  <si>
    <t xml:space="preserve">ОМО00109821          </t>
  </si>
  <si>
    <t>Переход ПШС 720(18)-530(14)-10,0-0,6-К60-УХЛ ТУ 102-488-95</t>
  </si>
  <si>
    <t xml:space="preserve">ОМО01110452          </t>
  </si>
  <si>
    <t>Переход ПЭ 108х6-57х4 09Г2С ГОСТ 17378-01</t>
  </si>
  <si>
    <t xml:space="preserve">ОМО00108835          </t>
  </si>
  <si>
    <t>Переход ПЭ 159х6-108х4 ст. 09Г2С ГОСТ 17378-01</t>
  </si>
  <si>
    <t xml:space="preserve">ОМО00104682          </t>
  </si>
  <si>
    <t>Переход ПЭ 159х8-108х6 09Г2С Ру 1,6 МПА ГОСТ 17378-01</t>
  </si>
  <si>
    <t xml:space="preserve">ОМО00106840          </t>
  </si>
  <si>
    <t>Переход ПЭ 159х8-108х6 09Г2С Ру 10,0МПа  ГОСТ 17378-01</t>
  </si>
  <si>
    <t xml:space="preserve">ОМО00103726          </t>
  </si>
  <si>
    <t>Переход ПЭ 426х20-325х16 Ру10,0МПа 09Г2С  ГОСТ 17378-01</t>
  </si>
  <si>
    <t xml:space="preserve">ОМО00107758          </t>
  </si>
  <si>
    <t>Переход ПЭ 89х6-57х4  ст. 09Г2С  Ру 10,0 МПА ГОСТ 17378-2001</t>
  </si>
  <si>
    <t xml:space="preserve">ОМО00104683          </t>
  </si>
  <si>
    <t>Переход ПЭ 89х6-76х5 09Г2С Ру 1,6 МПа ГОСТ 17378-01</t>
  </si>
  <si>
    <t xml:space="preserve">ОМБ01230202          </t>
  </si>
  <si>
    <t>Переход Э 76х4-57х4 ст. 09Г2С ГОСТ 17378</t>
  </si>
  <si>
    <t xml:space="preserve">ОМБ01230199          </t>
  </si>
  <si>
    <t>Переход Э 89х6-74х6 ст. 09Г2С ГОСТ 17378</t>
  </si>
  <si>
    <t xml:space="preserve">ОМО00104805          </t>
  </si>
  <si>
    <t>Переход ЭПШС 720(18)-530(14)-10,0-0,6 УХЛ К50</t>
  </si>
  <si>
    <t xml:space="preserve">ОМО00108202          </t>
  </si>
  <si>
    <t>Переходы  точеные 57х5-22х3 09Г2С  Ру 160 03-100-МР</t>
  </si>
  <si>
    <t>04000015014-000017155</t>
  </si>
  <si>
    <t>ПКБУ МК-530</t>
  </si>
  <si>
    <t>04000015014-000017154</t>
  </si>
  <si>
    <t>ПКБУ МК-720</t>
  </si>
  <si>
    <t xml:space="preserve">ОМП00114224          </t>
  </si>
  <si>
    <t>Пластина направляющая (поз.3) (Дополнительно к ЗМС 100х140 К1 ХЛ)</t>
  </si>
  <si>
    <t xml:space="preserve">ОМБ01112734          </t>
  </si>
  <si>
    <t>Пластина ПВХ 1000х2000 с самокл.табличкой</t>
  </si>
  <si>
    <t xml:space="preserve">ОМБ01118101          </t>
  </si>
  <si>
    <t>Пленка 200*200*200 W 26</t>
  </si>
  <si>
    <t xml:space="preserve">ОМБ01118102          </t>
  </si>
  <si>
    <t>Пленка 200*200*200 W 28</t>
  </si>
  <si>
    <t xml:space="preserve">ОМО00108898          </t>
  </si>
  <si>
    <t>Подвес метал.д/кабелей связи П-20(30шт/уп)</t>
  </si>
  <si>
    <t xml:space="preserve">ОМО00108897          </t>
  </si>
  <si>
    <t>Подвес метал.д/кабелей связи П-23(50шт/уп)</t>
  </si>
  <si>
    <t xml:space="preserve">ОМБ01127319          </t>
  </si>
  <si>
    <t>Подвеска НКТ ?114. УЕНИ. 611611.002-28 арматуры фонтанной АФ6-100х21 К1 ХЛ Воронежского Механическог</t>
  </si>
  <si>
    <t xml:space="preserve">ОМП00114217          </t>
  </si>
  <si>
    <t>Подшипник (поз.15) (ЗИП общий для ЗМС 100х140 К1 ХЛ)</t>
  </si>
  <si>
    <t xml:space="preserve">ОМО01112434          </t>
  </si>
  <si>
    <t>Полка ТСп СС 1000/500 белая</t>
  </si>
  <si>
    <t xml:space="preserve">ОББ01122170          </t>
  </si>
  <si>
    <t>Превентор ППС-2Ф-180х35 (с комплектом сменных плашек 114 и 73 мм, шпиле и гаек)</t>
  </si>
  <si>
    <t xml:space="preserve">ОМП01111599          </t>
  </si>
  <si>
    <t>Преобразователь D 7909 F=7,5 МГц d=7,2 мм</t>
  </si>
  <si>
    <t>03000017734-000024724</t>
  </si>
  <si>
    <t>Преобразователь температуры ТСПУ ТСПУ-9303</t>
  </si>
  <si>
    <t>ОМБ01121436-000010413</t>
  </si>
  <si>
    <t>Прибор приемно-контрольный "Радуга 4А"</t>
  </si>
  <si>
    <t xml:space="preserve">ОМО00109992          </t>
  </si>
  <si>
    <t>Присоединители Ду15</t>
  </si>
  <si>
    <t xml:space="preserve">ОМО00109008          </t>
  </si>
  <si>
    <t>Провод  МКШ 7х0,75</t>
  </si>
  <si>
    <t xml:space="preserve">ОМО00104552          </t>
  </si>
  <si>
    <t>Провод PAS 70</t>
  </si>
  <si>
    <t xml:space="preserve">ОМО01110447          </t>
  </si>
  <si>
    <t>Провод МКШ 7*0,75</t>
  </si>
  <si>
    <t xml:space="preserve">ОМО00108584          </t>
  </si>
  <si>
    <t>Провод ПТВЖ 2х0,67</t>
  </si>
  <si>
    <t xml:space="preserve">ОМО00105274          </t>
  </si>
  <si>
    <t>Провод ПТПЖ 2х1,2</t>
  </si>
  <si>
    <t xml:space="preserve">ОМО00105144          </t>
  </si>
  <si>
    <t>Провод телефонный 1х2х0,5</t>
  </si>
  <si>
    <t xml:space="preserve">ОМО00109855          </t>
  </si>
  <si>
    <t>Провод ТРВ 2х0,5</t>
  </si>
  <si>
    <t xml:space="preserve">ОМБ01225534          </t>
  </si>
  <si>
    <t>Проволока стальная 3 мм ГОСТ 3282-74</t>
  </si>
  <si>
    <t xml:space="preserve">ОМО00109023          </t>
  </si>
  <si>
    <t>Прокладка    1-400-100 ст.09г2с</t>
  </si>
  <si>
    <t xml:space="preserve">ОМО00110109          </t>
  </si>
  <si>
    <t>Прокладка   овального сечения 1-100-16 ОСТ 26.260.461.99 09Г2С</t>
  </si>
  <si>
    <t xml:space="preserve">ОМО00109019          </t>
  </si>
  <si>
    <t>Прокладка   овального сечения стальные 1-100-100</t>
  </si>
  <si>
    <t xml:space="preserve">ОМО00109018          </t>
  </si>
  <si>
    <t>Прокладка   овального сечения стальные 1-100-160</t>
  </si>
  <si>
    <t xml:space="preserve">ОМО00109020          </t>
  </si>
  <si>
    <t>Прокладка   овального сечения стальные 1-150-100</t>
  </si>
  <si>
    <t xml:space="preserve">ОМО00109010          </t>
  </si>
  <si>
    <t>Прокладка   овального сечения стальные 1-15-160</t>
  </si>
  <si>
    <t xml:space="preserve">ОМО00109011          </t>
  </si>
  <si>
    <t>Прокладка   овального сечения стальные 1-20-160</t>
  </si>
  <si>
    <t xml:space="preserve">ОМО00109021          </t>
  </si>
  <si>
    <t>Прокладка   овального сечения стальные 1-250-100</t>
  </si>
  <si>
    <t xml:space="preserve">ОМО00109012          </t>
  </si>
  <si>
    <t>Прокладка   овального сечения стальные 1-25-160</t>
  </si>
  <si>
    <t xml:space="preserve">ОМО00109022          </t>
  </si>
  <si>
    <t>Прокладка   овального сечения стальные 1-300-160</t>
  </si>
  <si>
    <t xml:space="preserve">ОМО00109014          </t>
  </si>
  <si>
    <t>Прокладка   овального сечения стальные 1-50-100</t>
  </si>
  <si>
    <t xml:space="preserve">ОМО00109013          </t>
  </si>
  <si>
    <t>Прокладка   овального сечения стальные 1-50-160</t>
  </si>
  <si>
    <t xml:space="preserve">ОМО00109017          </t>
  </si>
  <si>
    <t>Прокладка   овального сечения стальные 1-80-100</t>
  </si>
  <si>
    <t xml:space="preserve">ОМО00109016          </t>
  </si>
  <si>
    <t>Прокладка   овального сечения стальные 1-80-160</t>
  </si>
  <si>
    <t xml:space="preserve">ОМО01110148          </t>
  </si>
  <si>
    <t>Прокладка  стальная -1-100-16.0-1 атк 26-18-6-93</t>
  </si>
  <si>
    <t xml:space="preserve">ОМО00108416          </t>
  </si>
  <si>
    <t>Прокладка 1-100-100 СТ 09Г2С ОСТ 26.260.461.99</t>
  </si>
  <si>
    <t xml:space="preserve">ОМО00108407          </t>
  </si>
  <si>
    <t>Прокладка 1-20-160 СТ 09Г2С ОСТ 26.260.461-99</t>
  </si>
  <si>
    <t xml:space="preserve">ОМО00108420          </t>
  </si>
  <si>
    <t>Прокладка 1-250-100 СТ 09Г2С ОСТ 26.260.461.99</t>
  </si>
  <si>
    <t xml:space="preserve">ОМО00108417          </t>
  </si>
  <si>
    <t>Прокладка 1-300-100 СТ 09Г2С ОСТ 26.260.461.99</t>
  </si>
  <si>
    <t xml:space="preserve">ОМО00108403          </t>
  </si>
  <si>
    <t>Прокладка 1-50-100 СТ 09Г2С ОСТ 26.260.461.99</t>
  </si>
  <si>
    <t xml:space="preserve">ОМО00108409          </t>
  </si>
  <si>
    <t>Прокладка 1-65-160 СТ 09Г2С ОСТ 26.260.461.99</t>
  </si>
  <si>
    <t xml:space="preserve">ОМО01230081          </t>
  </si>
  <si>
    <t>Прокладка А-80-16</t>
  </si>
  <si>
    <t>03000011386-000022024</t>
  </si>
  <si>
    <t>Прокладка овального сечения ДУ80 ст.09г2с</t>
  </si>
  <si>
    <t xml:space="preserve">ОБО00000823          </t>
  </si>
  <si>
    <t>Редуктор давления газа РДГД-20 1,2МПа</t>
  </si>
  <si>
    <t xml:space="preserve">03000018151          </t>
  </si>
  <si>
    <t>Ремень SPA 1307 F10 65</t>
  </si>
  <si>
    <t xml:space="preserve">03000018153          </t>
  </si>
  <si>
    <t>Ремень SPA 812 LW</t>
  </si>
  <si>
    <t xml:space="preserve">ОМО00110041          </t>
  </si>
  <si>
    <t>Розетка TV/FM TR-1</t>
  </si>
  <si>
    <t xml:space="preserve">ОМО00107874          </t>
  </si>
  <si>
    <t>Рукав напорный 32Б-1,0 МПа ХЛ ГОСТ 18698-79</t>
  </si>
  <si>
    <t>05000010253-000024864</t>
  </si>
  <si>
    <t>Рукав пожарный "Универсал" Д51</t>
  </si>
  <si>
    <t xml:space="preserve">ОМБ01128501          </t>
  </si>
  <si>
    <t>Рукав резиновый напорный с нитяным усилием, неармированные д 40х51,5-1,6 ГОСТ 10362-76</t>
  </si>
  <si>
    <t xml:space="preserve">ОМБ01128500          </t>
  </si>
  <si>
    <t>Рукав резиновый напорный с нитяным усилием, неармированные д 56х69-1,6</t>
  </si>
  <si>
    <t xml:space="preserve">ОМБ01127312          </t>
  </si>
  <si>
    <t>Сальниковое уплотнение стопорного винта подвески НКТ  арматуры фонтанной   АФ6-100х21 К1 ХЛ</t>
  </si>
  <si>
    <t xml:space="preserve">ОМБ01111699          </t>
  </si>
  <si>
    <t>Сапоги утепленные "Темп-Профи" с мет подноском хром с гидрофобной пропиткой,подошва литьевая ПУ+ТПУ,</t>
  </si>
  <si>
    <t>ОМБ01126026-000009834</t>
  </si>
  <si>
    <t>Светильник ЖКУ-11-150-001 с/с IP54 ACT3</t>
  </si>
  <si>
    <t xml:space="preserve">ОМП00114221          </t>
  </si>
  <si>
    <t>Седло (поз.6) (Дополнительно к ЗМС 100х140 К1 ХЛ)</t>
  </si>
  <si>
    <t xml:space="preserve">ОМО01110606          </t>
  </si>
  <si>
    <t>Смазка Ренолит RENOLIT S 2</t>
  </si>
  <si>
    <t xml:space="preserve">ОМБ01114388          </t>
  </si>
  <si>
    <t>Соединение тройниковое под приварку СТ -14 УХЛ1(09Г2С)</t>
  </si>
  <si>
    <t xml:space="preserve">ОМО00109968          </t>
  </si>
  <si>
    <t>Соединители тел.TJ6P4C SURFACT 58x42x 24бел.</t>
  </si>
  <si>
    <t xml:space="preserve">ОМБ01121860          </t>
  </si>
  <si>
    <t>Соль поваренная NaCl</t>
  </si>
  <si>
    <t xml:space="preserve">ОМО00110092          </t>
  </si>
  <si>
    <t>Стеклонит МТ 10/200 (140) ширина 1,40 Экстромат</t>
  </si>
  <si>
    <t xml:space="preserve">ОМО01112433          </t>
  </si>
  <si>
    <t>Стойка ТСп сс 2000 белая</t>
  </si>
  <si>
    <t xml:space="preserve">ОМО01226155          </t>
  </si>
  <si>
    <t>Счетчик для учета жидкости керосин-диз.топливо СЖ-ППВ-100-1,6 СУ.Вязкость 1,1-6,0 .Темп.окр.среды:-</t>
  </si>
  <si>
    <t xml:space="preserve">ОМ000108610          </t>
  </si>
  <si>
    <t>Таль ручная цепная. HS/ 5,0f 6m</t>
  </si>
  <si>
    <t xml:space="preserve">ОБО00109850          </t>
  </si>
  <si>
    <t>Термометр биметаллический 	ТБ-1 (0..+120)-1,5-125-10-М20</t>
  </si>
  <si>
    <t xml:space="preserve">ОБО00109848          </t>
  </si>
  <si>
    <t>Термометр биметаллический 	ТБ-1 (0..+200)-1,5-100-10-М20</t>
  </si>
  <si>
    <t xml:space="preserve">ОБО00000824          </t>
  </si>
  <si>
    <t>Термометр биметаллический ТБ-2 (0..200)-1-80-6-М20х1,5</t>
  </si>
  <si>
    <t xml:space="preserve">ОБО00109161          </t>
  </si>
  <si>
    <t>Термометр биметаллический ТБ-2 (0…150)С-1-100-6-М20</t>
  </si>
  <si>
    <t xml:space="preserve">ОБО00108773          </t>
  </si>
  <si>
    <t>Термометр биметаллический ТБ-2 (0…200)-1-100-10-М20</t>
  </si>
  <si>
    <t xml:space="preserve">ОБО01111429          </t>
  </si>
  <si>
    <t>Термометр показывающий биметаллический	ТБ-1-(0…120)-1,5-200-10-М20</t>
  </si>
  <si>
    <t xml:space="preserve">ОБО01111423          </t>
  </si>
  <si>
    <t>Термометр показывающий биметаллический	ТБ-2-(0…100)-1-80-6-М20х1,5</t>
  </si>
  <si>
    <t xml:space="preserve">ОМП00113061          </t>
  </si>
  <si>
    <t>Термометр ТТ-В (0-100)С нижняя часть 50 мм</t>
  </si>
  <si>
    <t xml:space="preserve">ОМБ01125275          </t>
  </si>
  <si>
    <t>Термопара</t>
  </si>
  <si>
    <t xml:space="preserve">ОМО00105592          </t>
  </si>
  <si>
    <t>Термопреобразователь ТСП Pt-500</t>
  </si>
  <si>
    <t xml:space="preserve">ОБО00106179          </t>
  </si>
  <si>
    <t>Технологическая приставка с подводом воды и светильником 1200х250х1300НС</t>
  </si>
  <si>
    <t xml:space="preserve">ОМО00108826          </t>
  </si>
  <si>
    <t>Тройник  П 108х6 ст. 09Г2С ГОСТ17376-01</t>
  </si>
  <si>
    <t xml:space="preserve">ОМО00110035          </t>
  </si>
  <si>
    <t>Тройник  П 273х16(12)-219х12(9) ст. 09Г2С Ру 10,0 МПА ГОСТ 17376-01</t>
  </si>
  <si>
    <t xml:space="preserve">ОМО00109524          </t>
  </si>
  <si>
    <t>Тройник  ТШС 1020(24)-720(18)-10,0-0,6-К60-УХЛ ТУ 102-488-95</t>
  </si>
  <si>
    <t xml:space="preserve">ОМО00109522          </t>
  </si>
  <si>
    <t>Тройник  ТШС 1220(28)-1020(24)-10,0-0,6-К60-УХЛ ТУ 102-488-95</t>
  </si>
  <si>
    <t xml:space="preserve">ОМО00109535          </t>
  </si>
  <si>
    <t>Тройник  ТШС 1220(28)-426(16)-10,0-0,6-К60-УХЛ ТУ 102-488-95</t>
  </si>
  <si>
    <t xml:space="preserve">ОМП00113603          </t>
  </si>
  <si>
    <t>Тройник 108х8 (Зу 10 Мпа) ст. 09Г2С</t>
  </si>
  <si>
    <t xml:space="preserve">04000019051          </t>
  </si>
  <si>
    <t>Тройник 1-21,3х2 ст.09Г2С</t>
  </si>
  <si>
    <t xml:space="preserve">ОМО00103785          </t>
  </si>
  <si>
    <t>Тройник 219х6 09Г2С Ру 1,6 МПА ГОСТ 17376-01</t>
  </si>
  <si>
    <t xml:space="preserve">ОМО00105859          </t>
  </si>
  <si>
    <t>Тройник 219х8 ст. 09Г2С (Ру 10 МПа) ГОСТ 17376-2001</t>
  </si>
  <si>
    <t xml:space="preserve">ОМО00103712          </t>
  </si>
  <si>
    <t>Тройник 22-20-09Г2С 06-01-МР</t>
  </si>
  <si>
    <t xml:space="preserve">ОМО00104635          </t>
  </si>
  <si>
    <t>Тройник 32-20 09Г2С чертеж № 06-01 МР</t>
  </si>
  <si>
    <t xml:space="preserve">04000019438          </t>
  </si>
  <si>
    <t>Тройник 32-32 09Г2С чертеж № 06-01 МР</t>
  </si>
  <si>
    <t xml:space="preserve">04000019439          </t>
  </si>
  <si>
    <t>Тройник 32-32 ст. 09Г2С Ру 20,0 МПа 06-01-МР</t>
  </si>
  <si>
    <t xml:space="preserve">ОМО00108320          </t>
  </si>
  <si>
    <t>Тройник 32х14 20 09Г2С 06-02-МР</t>
  </si>
  <si>
    <t xml:space="preserve">ОМО00103715          </t>
  </si>
  <si>
    <t>Тройник 32х22-20-09Г2С 06-02-МР</t>
  </si>
  <si>
    <t xml:space="preserve">04000019440          </t>
  </si>
  <si>
    <t>Тройник 89х8 ст. 09Г2С</t>
  </si>
  <si>
    <t xml:space="preserve">ОМО00104165          </t>
  </si>
  <si>
    <t>Тройник П 108х4 09Г2С ГОСТ 17376-01</t>
  </si>
  <si>
    <t xml:space="preserve">ОМО00103620          </t>
  </si>
  <si>
    <t>Тройник П 108х4 09Г2С Ру 1,6МПа ГОСТ 17376-01</t>
  </si>
  <si>
    <t xml:space="preserve">ОМО00106838          </t>
  </si>
  <si>
    <t>Тройник П 108х6 09Г2С Ру 10,0МПа ГОСТ 17376-2001</t>
  </si>
  <si>
    <t xml:space="preserve">ОМО00103799          </t>
  </si>
  <si>
    <t>Тройник П 108х6 09Г2С Ру 8,54 МПа ГОСТ 17376-01</t>
  </si>
  <si>
    <t xml:space="preserve">ОМО00103622          </t>
  </si>
  <si>
    <t>Тройник П 108х6-89х6 09Г2С Ру 1,6МПа ГОСТ 17376</t>
  </si>
  <si>
    <t xml:space="preserve">ОМО00109412          </t>
  </si>
  <si>
    <t>Тройник П 108х8 ст. 09Г2С Ру 10,0 Мпа ГОСТ 17376-2001</t>
  </si>
  <si>
    <t xml:space="preserve">ОМО00109562          </t>
  </si>
  <si>
    <t>Тройник П 108х8-89х8 09Г2С  ГОСТ 17376-01</t>
  </si>
  <si>
    <t xml:space="preserve">ОМО00103784          </t>
  </si>
  <si>
    <t>Тройник П 108х8-89х8 09Г2С Ру 10,0 МПа ГОСТ 17376-01</t>
  </si>
  <si>
    <t xml:space="preserve">ОМО00109563          </t>
  </si>
  <si>
    <t>Тройник П 159х6 09Г2С  ГОСТ 17376-01</t>
  </si>
  <si>
    <t xml:space="preserve">ОМП00112038          </t>
  </si>
  <si>
    <t>Тройник П 159х6 ст. 09Г2С ГОСТ 17376-2001</t>
  </si>
  <si>
    <t xml:space="preserve">ОМО01111402          </t>
  </si>
  <si>
    <t>Тройник П 159х6-108х5 (Ру8,0Мпа) 09Г2С  ГОСТ 17376-2001</t>
  </si>
  <si>
    <t xml:space="preserve">ОМО00103624          </t>
  </si>
  <si>
    <t>Тройник П 159х6-108х5 09Г2С Ру 1,6МПа ГОСТ 17376-01</t>
  </si>
  <si>
    <t xml:space="preserve">ОМО00103740          </t>
  </si>
  <si>
    <t>Тройник П 159х8 -09Г2С Ру 10,0 МПа ГОСТ 17376-2001</t>
  </si>
  <si>
    <t xml:space="preserve">ОМП00112039          </t>
  </si>
  <si>
    <t>Тройник П 159х8 09Г2С Ру 8,4 МПа ГОСТ 17376-2001</t>
  </si>
  <si>
    <t xml:space="preserve">ОМО00103800          </t>
  </si>
  <si>
    <t>Тройник П 159х8 09Г2С Ру 8,54 МПа ГОСТ 17376-01</t>
  </si>
  <si>
    <t>ОМ000103119-000010152</t>
  </si>
  <si>
    <t>Тройник П 159х8 ст.09Г2С ГОСТ 17376-2001</t>
  </si>
  <si>
    <t xml:space="preserve">04000019441          </t>
  </si>
  <si>
    <t>Тройник П 159х8-108х5 09Г2С Ру 1,6МПа ГОСТ 17376-01</t>
  </si>
  <si>
    <t xml:space="preserve">ОМО00106839          </t>
  </si>
  <si>
    <t>Тройник П 159х8-108х6 09Г2С Ру 10,0 МПА ГОСТ 17376-01</t>
  </si>
  <si>
    <t xml:space="preserve">ОМО00109861          </t>
  </si>
  <si>
    <t>Тройник П 159х8-108х6 ст. 09Г2С ГОСТ 17376-01 Ру 8,54 МПа</t>
  </si>
  <si>
    <t xml:space="preserve">ОМО00105332          </t>
  </si>
  <si>
    <t>Тройник П 16х3,5-32 09Г2С ТУ 148139-01</t>
  </si>
  <si>
    <t xml:space="preserve">ОМО00109872          </t>
  </si>
  <si>
    <t>Тройник П 219х10-159х8 ст. 09Г2С Ру 8,54 Мпа ГОСТ 17376-01</t>
  </si>
  <si>
    <t xml:space="preserve">04000019442          </t>
  </si>
  <si>
    <t>Тройник П 219х14-159х8 09Г2С Ру 1,6 МПА ГОСТ 17376-01</t>
  </si>
  <si>
    <t xml:space="preserve">ОМО00104628          </t>
  </si>
  <si>
    <t>Тройник П 219х6 Ру 1,6 МПа 09Г2С ГОСТ 17376-01</t>
  </si>
  <si>
    <t xml:space="preserve">ОМО00108829          </t>
  </si>
  <si>
    <t>Тройник П 219х8 ст. 09Г2С  ГОСТ 17376-01</t>
  </si>
  <si>
    <t xml:space="preserve">ОМО00108828          </t>
  </si>
  <si>
    <t>Тройник П 219х8-159х8 ст. 09Г2С  ГОСТ 17376-2001</t>
  </si>
  <si>
    <t xml:space="preserve">ОМО00105861          </t>
  </si>
  <si>
    <t>Тройник П 219х8-159х8 ст. 09Г2С (Ру 10 МПа) ГОСТ 17376-2001)</t>
  </si>
  <si>
    <t xml:space="preserve">ОМО00108833          </t>
  </si>
  <si>
    <t>Тройник П 325х10 ст. 09Г2С ГОСТ 17376-01</t>
  </si>
  <si>
    <t xml:space="preserve">ОМП00112889          </t>
  </si>
  <si>
    <t>Тройник П 325х12(11)-219х10 ст. 09Г2С Ру 8,4 МПа ГОСТ 17376-2001</t>
  </si>
  <si>
    <t xml:space="preserve">ОМО01114443          </t>
  </si>
  <si>
    <t>Тройник П 325х12(9)-159х8 09Г2С  Ру8,54МПа ГОСТ17376-2001</t>
  </si>
  <si>
    <t xml:space="preserve">ОМО00109871          </t>
  </si>
  <si>
    <t>Тройник П 325х12-219х10 ст. 09Г2С Ру 8,54 Мпа ГОСТ 17376-01</t>
  </si>
  <si>
    <t xml:space="preserve">ОМО00108834          </t>
  </si>
  <si>
    <t>Тройник П 325х14 ст. 09Г2С ГОСТ 17376-01</t>
  </si>
  <si>
    <t xml:space="preserve">ОМО00103721          </t>
  </si>
  <si>
    <t>Тройник П 325х16-10-09Г2С ГОСТ 17376-01</t>
  </si>
  <si>
    <t xml:space="preserve">04000019443          </t>
  </si>
  <si>
    <t>Тройник П 325х20-10-09Г2С ГОСТ 17376-01</t>
  </si>
  <si>
    <t xml:space="preserve">ОМО00108198          </t>
  </si>
  <si>
    <t>Тройник П 325х8 09Г2С Ру 10,0 МПа ГОСТ 17376-2001</t>
  </si>
  <si>
    <t xml:space="preserve">ОМО00104677          </t>
  </si>
  <si>
    <t>Тройник П 32х3 09Г2С 06-01-МР</t>
  </si>
  <si>
    <t xml:space="preserve">ОМО00105331          </t>
  </si>
  <si>
    <t>Тройник П 32х4-22х3-16 09Г2С ТУ 148139-00</t>
  </si>
  <si>
    <t xml:space="preserve">ОМО00109860          </t>
  </si>
  <si>
    <t>Тройник П 426х16(14)-325х12 ст. 09Г2С ГОСТ 17376-01 Ру 8,54 МПа</t>
  </si>
  <si>
    <t xml:space="preserve">ОМО00109332          </t>
  </si>
  <si>
    <t>Тройник П 426х16(14)-325х12 ст. 09Г2С Рр= 8,54 МПа при коэффициенте 0,75 ГОСТ 17376-2001</t>
  </si>
  <si>
    <t xml:space="preserve">ОМП00112888          </t>
  </si>
  <si>
    <t>Тройник П 426х16(14,2)-325х12 ст. 09Г2С Ру 8,4 МПа ГОСТ 17376-2001</t>
  </si>
  <si>
    <t xml:space="preserve">ОМО00109043          </t>
  </si>
  <si>
    <t>Тройник П 426х16-325х12  Ру 10,0 МПа при коэф. условий работы 0,75 ст. 09Г2С ГОСТ 17376-2001</t>
  </si>
  <si>
    <t xml:space="preserve">ОМО00109669          </t>
  </si>
  <si>
    <t>Тройник П 426х18(16)-325х12 ст. 09Г2 Ру 10,0 МПаГОСТ 17376-01</t>
  </si>
  <si>
    <t xml:space="preserve">ОМО00109517          </t>
  </si>
  <si>
    <t>Тройник П 57х4 09Г2С  ГОСТ 17376-2001</t>
  </si>
  <si>
    <t xml:space="preserve">ОМО00103786          </t>
  </si>
  <si>
    <t>Тройник П 57х4 09Г2С Ру 1,6 МПа ГОСТ 17376-01</t>
  </si>
  <si>
    <t xml:space="preserve">ОМО00103788          </t>
  </si>
  <si>
    <t>Тройник П 57х5 09Г2С Ру 1,6 МПа ГОСТ 17376-01</t>
  </si>
  <si>
    <t xml:space="preserve">ОМО00105860          </t>
  </si>
  <si>
    <t>Тройник П 57х6 ст.09Г2С (Ру 10МПа) ГОСТ 17376-2001</t>
  </si>
  <si>
    <t xml:space="preserve">ОМО00103717          </t>
  </si>
  <si>
    <t>Тройник П 89х6 09Г2С  Ру 1,6 МПа ГОСТ 17376-2001</t>
  </si>
  <si>
    <t xml:space="preserve">ОМО00104166          </t>
  </si>
  <si>
    <t>Тройник П 89х6 09Г2С ГОСТ 17376-01</t>
  </si>
  <si>
    <t xml:space="preserve">ОМО00103718          </t>
  </si>
  <si>
    <t>Тройник П 89х6 Ру 10,0МПа 09Г2С ГОСТ 17376-2001</t>
  </si>
  <si>
    <t xml:space="preserve">ОМО01114449          </t>
  </si>
  <si>
    <t>Тройник П 89х6-57х4 09Г2С  Ру8,54МПа ГОСТ 17376-2001</t>
  </si>
  <si>
    <t xml:space="preserve">ОМО00104205          </t>
  </si>
  <si>
    <t>Тройник П 89х6-57х4 Ру 10,0 МПа 09Г2С  ГОСТ 17376-01</t>
  </si>
  <si>
    <t xml:space="preserve">ОМО00107834          </t>
  </si>
  <si>
    <t>Тройник П 89х6-57х4 ст. 09Г2С Ру 8,54 МПа</t>
  </si>
  <si>
    <t xml:space="preserve">ОМП00111673          </t>
  </si>
  <si>
    <t>Тройник ПШ 159х8-108х6 (Ру 8,4МПа)  09Г2С ГОСТ 17376-2001</t>
  </si>
  <si>
    <t xml:space="preserve">ОМО00109667          </t>
  </si>
  <si>
    <t>Тройник с решеткой П 426х16(12)-325х12(9,5) ст. 09Г2С Рр=8,54 МПа при коэффициенте 0,75 ГОСТ 17376-2</t>
  </si>
  <si>
    <t xml:space="preserve">ОМП00112645          </t>
  </si>
  <si>
    <t>Тройник ТС 530 (12)(8 К56)-219(10К50)-8.54-0.75-ХЛ ст.10Г2ФБЮ ТУ1469-043-05764432-02</t>
  </si>
  <si>
    <t xml:space="preserve">ОМП00112646          </t>
  </si>
  <si>
    <t>Тройник ТС 530 (8,5 К56)-325(9,5К50)-8.54-0.75-ХЛ ст.10Г2ФБЮ ТУ1469-043-05764432-02</t>
  </si>
  <si>
    <t xml:space="preserve">ОМО00110088          </t>
  </si>
  <si>
    <t>Тройник ТС 530(8К56)-325(8К56)-8,54-0,75-ХЛ ст. 10 Г2ФБЮ ТУ 1469-043-05764432-02 с завод. изол. ТУ 5</t>
  </si>
  <si>
    <t xml:space="preserve">ОМО00104674          </t>
  </si>
  <si>
    <t>Тройник ТШС 1020 (24 К60)-10-0,6-УХЛ ТУ 102-488-95</t>
  </si>
  <si>
    <t xml:space="preserve">ОМО00103989          </t>
  </si>
  <si>
    <t>Тройник ТШС 1020(24 К60)-10-0,6 УХЛ ТУ 102-488-95</t>
  </si>
  <si>
    <t xml:space="preserve">ОМО00103736          </t>
  </si>
  <si>
    <t>Тройник ТШС 426(16 )-10,0-0,6-УХЛ ТУ 102-488-95</t>
  </si>
  <si>
    <t xml:space="preserve">ОМО00109823          </t>
  </si>
  <si>
    <t>Тройник ТШС 720(18)-10,0-0,6-К60-УХЛ ТУ 102-488-95</t>
  </si>
  <si>
    <t xml:space="preserve">ОМО01110822          </t>
  </si>
  <si>
    <t>ТройникП 219х10-09Г2С  /Ру 8,54 Мпа/  ГОСТ 17376-2001</t>
  </si>
  <si>
    <t xml:space="preserve">ОМО00106538          </t>
  </si>
  <si>
    <t>Труба 14х2,0 ст. 09Г2С, группа "В" ГОСТ 8733-74, ГОСТ 8734-75</t>
  </si>
  <si>
    <t>пог. м</t>
  </si>
  <si>
    <t xml:space="preserve">ОМО00109335          </t>
  </si>
  <si>
    <t>Труба 14х3 мм ст. 09Г2С гр. поставки В ГОСТ 8734-75 холоднодефор. тонкостенные</t>
  </si>
  <si>
    <t xml:space="preserve">ОМО00104376          </t>
  </si>
  <si>
    <t>Труба 8х1,5 09Г2С ГОСТ 8733-74 гр."В"</t>
  </si>
  <si>
    <t xml:space="preserve">ОМО01110483          </t>
  </si>
  <si>
    <t>Трубный узел Отвод ОКШ 90-720(10,4К60)-8,54-0,75-ХЛ, сталь 10Г2ФБЮ, с переходными кольцами КП-2 шт,</t>
  </si>
  <si>
    <t xml:space="preserve">ОМО01110482          </t>
  </si>
  <si>
    <t>Трубный узел Отвод ОКШ 90-720(18К60)(13К60)-8,54-0,75-ХЛ, сталь 10Г2ФБЮ, с переходным кольцом КП-1 ш</t>
  </si>
  <si>
    <t xml:space="preserve">ОМО01110484          </t>
  </si>
  <si>
    <t>Трубный узел отвод ОКШ 90-720(18К60)-8,54-0,75-ХЛ, сталь 10Г2ФБЮ, с переходными кольцами КП-2 шт, ТУ</t>
  </si>
  <si>
    <t xml:space="preserve">ОМО01111004          </t>
  </si>
  <si>
    <t>ТРУБЫ ХОЛОДНОДЕФОРМИРОВАННЫЕ ГОСТ 8734-75 ? 10х1,5мм, марка стали 09Г2С, группа "В" ГОСТ 8734-75</t>
  </si>
  <si>
    <t xml:space="preserve">ОМБ01129221          </t>
  </si>
  <si>
    <t>Угольник У-60/60.01</t>
  </si>
  <si>
    <t xml:space="preserve">ОМО00103813          </t>
  </si>
  <si>
    <t>Универсальная колонка УК-1-2</t>
  </si>
  <si>
    <t xml:space="preserve">ОМО00103816          </t>
  </si>
  <si>
    <t>Универсальная колонка УК-1-5</t>
  </si>
  <si>
    <t xml:space="preserve">ОМО01110631          </t>
  </si>
  <si>
    <t>Универсальный настенный адаптер для блока питания	UWA 182/52</t>
  </si>
  <si>
    <t xml:space="preserve">ОМП00112228          </t>
  </si>
  <si>
    <t>Устройство полимерно-контейнерное балластирующее ПКБУ МК-1020</t>
  </si>
  <si>
    <t xml:space="preserve">ОМБ01228340          </t>
  </si>
  <si>
    <t>Устройство терморегулирующие дилатометрическое</t>
  </si>
  <si>
    <t xml:space="preserve">ОМП00114458          </t>
  </si>
  <si>
    <t>Утеплитель термоизолирующий для датчика перепада "Гиперфлоу-3МПа" КРАУ4.127.024</t>
  </si>
  <si>
    <t xml:space="preserve">ОМО00105621          </t>
  </si>
  <si>
    <t>Фильтр (в комплекте с фланцами и крепежом) ФМФ Ду50</t>
  </si>
  <si>
    <t xml:space="preserve">ОМО00105622          </t>
  </si>
  <si>
    <t>Фильтр (в комплекте с фланцами и крепежом) ФМФ Ду80</t>
  </si>
  <si>
    <t xml:space="preserve">ОБО00000494          </t>
  </si>
  <si>
    <t xml:space="preserve">03000018147          </t>
  </si>
  <si>
    <t>Фильтр воздушный 08.261 класс очистки F5</t>
  </si>
  <si>
    <t>03000012815-000015735</t>
  </si>
  <si>
    <t>Фильтр комбинированный марки А1Р2 или аналог ГОСТ Р12.4.193-99 ВКЯП.240.189.000 ТУ</t>
  </si>
  <si>
    <t xml:space="preserve">ОБО01110235          </t>
  </si>
  <si>
    <t>Фильтр сетчатый	ФС 50 С 16-0,4 У</t>
  </si>
  <si>
    <t xml:space="preserve">ОМО00108622          </t>
  </si>
  <si>
    <t>Фильтр ФС 100 С 16-1 УХЛ(1)</t>
  </si>
  <si>
    <t xml:space="preserve">ОМБ01120327          </t>
  </si>
  <si>
    <t>Фильтр ФС 245Ах20х3000 ТМК-GF</t>
  </si>
  <si>
    <t xml:space="preserve">ОМБ01120328          </t>
  </si>
  <si>
    <t>Фильтр ФС 245Ах20х6000 ТМК-GF</t>
  </si>
  <si>
    <t xml:space="preserve">ОМБ01120329          </t>
  </si>
  <si>
    <t>Фильтр ФС 245Ах20х8000 ТМК-GF</t>
  </si>
  <si>
    <t xml:space="preserve">ОМО00104008          </t>
  </si>
  <si>
    <t>Фланец  Ду700  ANSI 600 ГПР 2054.01-01</t>
  </si>
  <si>
    <t xml:space="preserve">ОМО00106680          </t>
  </si>
  <si>
    <t>Фланец 1-150-16 09Г2С</t>
  </si>
  <si>
    <t xml:space="preserve">ОМБ01230198          </t>
  </si>
  <si>
    <t>Фланец 1-150-6 09Г2С</t>
  </si>
  <si>
    <t xml:space="preserve">ОМО00109122          </t>
  </si>
  <si>
    <t>Фланец 1-25-25  ГОСТ 12821-80</t>
  </si>
  <si>
    <t xml:space="preserve">ОМО00105817          </t>
  </si>
  <si>
    <t>Фланец 1-25х40  ст.09Г2С</t>
  </si>
  <si>
    <t xml:space="preserve">ОМО00106684          </t>
  </si>
  <si>
    <t>Фланец 1-50-10 Сталь 09Г2С</t>
  </si>
  <si>
    <t xml:space="preserve">ОМО01230077          </t>
  </si>
  <si>
    <t>Фланец 1-50-6 ГОСТ 12821-80</t>
  </si>
  <si>
    <t xml:space="preserve">ОМО01230078          </t>
  </si>
  <si>
    <t xml:space="preserve">Фланец 1-80-16 09г2с </t>
  </si>
  <si>
    <t xml:space="preserve">ОМО01110111          </t>
  </si>
  <si>
    <t>Фланец 2-25-40  ГОСТ 12821-80</t>
  </si>
  <si>
    <t xml:space="preserve">ОМО00106689          </t>
  </si>
  <si>
    <t>Фланец 2-50-40 сталь 09Г2С</t>
  </si>
  <si>
    <t xml:space="preserve">ОМО00105815          </t>
  </si>
  <si>
    <t>Фланец 2-50х16 ГОСТ 12821-80 ст.09Г2С</t>
  </si>
  <si>
    <t xml:space="preserve">ОМО00106690          </t>
  </si>
  <si>
    <t>Фланец 2-65-40 сталь 09Г2С</t>
  </si>
  <si>
    <t xml:space="preserve">ОМО00105814          </t>
  </si>
  <si>
    <t>Фланец 3-50х16 ГОСТ 12821-80 ст.09Г2С</t>
  </si>
  <si>
    <t xml:space="preserve">ОМО00108385          </t>
  </si>
  <si>
    <t>Фланец 3-65-100 Сталь 09Г2С</t>
  </si>
  <si>
    <t xml:space="preserve">ОМО00105812          </t>
  </si>
  <si>
    <t>Фланец 4-32х40  ст.09Г2С</t>
  </si>
  <si>
    <t xml:space="preserve">ОМО00110108          </t>
  </si>
  <si>
    <t>Фланец 7-100-160 сталь 09Г2С</t>
  </si>
  <si>
    <t xml:space="preserve">ОМО00108399          </t>
  </si>
  <si>
    <t>Фланец 7-15-160 сталь 09Г2С</t>
  </si>
  <si>
    <t xml:space="preserve">ОМО00108394          </t>
  </si>
  <si>
    <t>Фланец 7-25-160 сталь 09Г2С по чертежу 7838 М 20х1,5</t>
  </si>
  <si>
    <t xml:space="preserve">ОМО00108401          </t>
  </si>
  <si>
    <t>Фланец 7-40-160 сталь 09Г2С</t>
  </si>
  <si>
    <t xml:space="preserve">ОМО00108398          </t>
  </si>
  <si>
    <t>Фланец 7-50-100 сталь 09Г2С</t>
  </si>
  <si>
    <t xml:space="preserve">ОМО00106677          </t>
  </si>
  <si>
    <t>Фланец 7-50-160 Сталь 09Г2С</t>
  </si>
  <si>
    <t xml:space="preserve">ОМО00109949          </t>
  </si>
  <si>
    <t>Фланец 7-80-100 Сталь 09Г2С</t>
  </si>
  <si>
    <t>03000014990-000022023</t>
  </si>
  <si>
    <t>Фланец 7-80-160 сталь 09г2с</t>
  </si>
  <si>
    <t xml:space="preserve">ОМП00114197          </t>
  </si>
  <si>
    <t>Фланец инструментальный (2 1/16 3000) ст.09Г2С</t>
  </si>
  <si>
    <t xml:space="preserve">ОМП00114198          </t>
  </si>
  <si>
    <t>Фланец инструментальный (3 1/8 3000) ст.09Г2С</t>
  </si>
  <si>
    <t xml:space="preserve">ОМП00114207          </t>
  </si>
  <si>
    <t>Фланец ответный под приварку к ЗМС 100х14 К1 ХЛ</t>
  </si>
  <si>
    <t xml:space="preserve">ОМП00114212          </t>
  </si>
  <si>
    <t>Фланец ответный под приварку к ЗМС 50х14 К1 ХЛ</t>
  </si>
  <si>
    <t xml:space="preserve">ОМП00114196          </t>
  </si>
  <si>
    <t>Фланец приварной (3 1/8 3000) с юбкой под приварку ф108х6 ст.09Г2С</t>
  </si>
  <si>
    <t xml:space="preserve">ОМО00108856          </t>
  </si>
  <si>
    <t>Фланецевая 7-32-100 пара в комплекте с крепежом и прокладками</t>
  </si>
  <si>
    <t xml:space="preserve">ОМО00109135          </t>
  </si>
  <si>
    <t>Фланецевая пара  1-150-16 ГОСТ 12821-80 в комплекте с крепежом и прокладками  поковка ГОСТ 8479-70,</t>
  </si>
  <si>
    <t xml:space="preserve">ОМО00109142          </t>
  </si>
  <si>
    <t>Фланецевая пара  2/3-100-16 ГОСТ 12821-80 в комплекте с крепежом и прокладками  поковка ГОСТ 8479-70</t>
  </si>
  <si>
    <t xml:space="preserve">ОМО00109134          </t>
  </si>
  <si>
    <t>Фланецевая пара  2/3-100-40 ГОСТ 12821-80 в комплекте с крепежом и прокладками  поковка ГОСТ 8479-70</t>
  </si>
  <si>
    <t xml:space="preserve">ОМО00109136          </t>
  </si>
  <si>
    <t>Фланецевая пара  2/3-32-40 ГОСТ 12821-80 в комплекте с крепежом и прокладками  поковка ГОСТ 8479-70,</t>
  </si>
  <si>
    <t xml:space="preserve">ОМО00109131          </t>
  </si>
  <si>
    <t>Фланецевая пара  2/3-40-40  ГОСТ 12821-80  в комплекте с крепежом и прокладками поковка ГОСТ 8479-70</t>
  </si>
  <si>
    <t xml:space="preserve">ОМО00109132          </t>
  </si>
  <si>
    <t>Фланецевая пара  2/3-50-40 ГОСТ 12821-80 в комплекте с крепежом и прокладками  поковка ГОСТ 8479-70,</t>
  </si>
  <si>
    <t xml:space="preserve">ОМО00109294          </t>
  </si>
  <si>
    <t>Фланецевая пара 2/3-200-40  в комплекте с крепежом и прокладками</t>
  </si>
  <si>
    <t xml:space="preserve">ОМО00108846          </t>
  </si>
  <si>
    <t>Фланецевая пара 2/3-80-40 в комплекте с крепежом и прокладками</t>
  </si>
  <si>
    <t xml:space="preserve">ОМО00109128          </t>
  </si>
  <si>
    <t>Фланецевая пара 7-15-100  ГОСТ 12821-80  в комплекте с крепежом и прокладками поковка ГОСТ 8479-70,</t>
  </si>
  <si>
    <t xml:space="preserve">ОМО00109139          </t>
  </si>
  <si>
    <t>Фланецевая пара 7-15-160  ГОСТ 12821-80  в комплекте с крепежом и прокладками поковка ГОСТ 8479-70,</t>
  </si>
  <si>
    <t xml:space="preserve">ОМО00108884          </t>
  </si>
  <si>
    <t>Фланецевая пара 7-200-100 в комплекте с крепежом и прокладками</t>
  </si>
  <si>
    <t xml:space="preserve">ОМО00108885          </t>
  </si>
  <si>
    <t>Фланецевая пара 7-200-160 в комплекте с крепежом и прокладками</t>
  </si>
  <si>
    <t xml:space="preserve">ОМО00109130          </t>
  </si>
  <si>
    <t>Фланецевая пара 7-20-100  ГОСТ 12821-80  в комплекте с крепежом и прокладками поковка ГОСТ 8479-70,</t>
  </si>
  <si>
    <t xml:space="preserve">ОМО00108859          </t>
  </si>
  <si>
    <t>Фланецевая пара 7-32-160 в комплекте с крепежом и прокладками</t>
  </si>
  <si>
    <t xml:space="preserve">ОМО00108844          </t>
  </si>
  <si>
    <t>Фланецевая пара 7-40-100 в комплекте с крепежом и прокладками</t>
  </si>
  <si>
    <t xml:space="preserve">ОМО00108860          </t>
  </si>
  <si>
    <t>Фланецевая пара 7-40-160 в комплекте с крепежом и прокладками</t>
  </si>
  <si>
    <t xml:space="preserve">ОМО01110093          </t>
  </si>
  <si>
    <t>Фланецевая пара в комплекте с крепежом и прокладками 1-15-16</t>
  </si>
  <si>
    <t xml:space="preserve">ОМО01110094          </t>
  </si>
  <si>
    <t>Фланецевая пара в комплекте с крепежом и прокладками 1-20-16</t>
  </si>
  <si>
    <t xml:space="preserve">ОМО01110100          </t>
  </si>
  <si>
    <t>Фланецевая пара в комплекте с крепежом и прокладками 1-250-16</t>
  </si>
  <si>
    <t xml:space="preserve">ОМО01110095          </t>
  </si>
  <si>
    <t>Фланецевая пара в комплекте с крепежом и прокладками 1-25-16</t>
  </si>
  <si>
    <t xml:space="preserve">ОМО01110096          </t>
  </si>
  <si>
    <t>Фланецевая пара в комплекте с крепежом и прокладками 1-32-16</t>
  </si>
  <si>
    <t xml:space="preserve">ОМО01110110          </t>
  </si>
  <si>
    <t>Фланецевая пара в комплекте с крепежом и прокладками 1-65-16</t>
  </si>
  <si>
    <t xml:space="preserve">ОМО01110440          </t>
  </si>
  <si>
    <t>Фланецевая пара в комплекте с крепежом и прокладками 2/3-150-16	 ГОСТ 12821-80  поковка ГОСТ 8479-70</t>
  </si>
  <si>
    <t xml:space="preserve">ОМО01110101          </t>
  </si>
  <si>
    <t>Фланецевая пара в комплекте с крепежом и прокладками 2/3-200-16</t>
  </si>
  <si>
    <t xml:space="preserve">ОМО01110104          </t>
  </si>
  <si>
    <t>Фланецевая пара в комплекте с крепежом и прокладками 2/3-250-16</t>
  </si>
  <si>
    <t xml:space="preserve">ОМО00109220          </t>
  </si>
  <si>
    <t>Фланецевая пара в комплекте с крепежом и прокладками 2/3-250-40</t>
  </si>
  <si>
    <t xml:space="preserve">ОМО01110105          </t>
  </si>
  <si>
    <t>Фланецевая пара в комплекте с крепежом и прокладками 2/3-25-40</t>
  </si>
  <si>
    <t xml:space="preserve">ОМО01110106          </t>
  </si>
  <si>
    <t>Фланецевая пара в комплекте с крепежом и прокладками 2/3-65-40</t>
  </si>
  <si>
    <t xml:space="preserve">ОМО01110112          </t>
  </si>
  <si>
    <t>Фланецевая пара в комплекте с крепежом и прокладками 7-100-100</t>
  </si>
  <si>
    <t xml:space="preserve">ОМО00109367          </t>
  </si>
  <si>
    <t>Фланецевая пара в комплекте с крепежом и прокладками 7-100-160</t>
  </si>
  <si>
    <t xml:space="preserve">ОМО00109221          </t>
  </si>
  <si>
    <t>Фланецевая пара в комплекте с крепежом и прокладками 7-150-100  ГОСТ 12821-80  поковка ГОСТ 8479-70,</t>
  </si>
  <si>
    <t xml:space="preserve">ОМО00109222          </t>
  </si>
  <si>
    <t>Фланецевая пара в комплекте с крепежом и прокладками 7-150-160  ГОСТ 12821-80  поковка ГОСТ 8479-70,</t>
  </si>
  <si>
    <t xml:space="preserve">ОМО01110107          </t>
  </si>
  <si>
    <t>Фланецевая пара в комплекте с крепежом и прокладками 7-20-100</t>
  </si>
  <si>
    <t xml:space="preserve">ОМО01110113          </t>
  </si>
  <si>
    <t>Фланецевая пара в комплекте с крепежом и прокладками 7-20-160</t>
  </si>
  <si>
    <t xml:space="preserve">ОМО01110108          </t>
  </si>
  <si>
    <t>Фланецевая пара в комплекте с крепежом и прокладками 7-65-100</t>
  </si>
  <si>
    <t xml:space="preserve">ОМО01110114          </t>
  </si>
  <si>
    <t>Фланецевая пара в комплекте с крепежом и прокладками 7-65-160</t>
  </si>
  <si>
    <t xml:space="preserve">ОМО01110109          </t>
  </si>
  <si>
    <t>Фланецевая пара в комплекте с крепежом и прокладками 7-80-100</t>
  </si>
  <si>
    <t xml:space="preserve">ОМО01110115          </t>
  </si>
  <si>
    <t>Фланецевая пара в комплекте с крепежом и прокладками7-250-160</t>
  </si>
  <si>
    <t xml:space="preserve">ОМО00109223          </t>
  </si>
  <si>
    <t>Фланецевая пара в комплекте с крепежом и прокладками7-250-160 ГОСТ 12821-80  поковка ГОСТ 8479-70, с</t>
  </si>
  <si>
    <t xml:space="preserve">ОБО01113163          </t>
  </si>
  <si>
    <t>Фонтанная арматура  АФ6-65/65*35 (11-ти задв.) К1ХЛ   в компл.с ЗИП</t>
  </si>
  <si>
    <t xml:space="preserve">ОБО00000217          </t>
  </si>
  <si>
    <t>Фонтанная арматура АФ6-65/65х35 (б/у НЗС)</t>
  </si>
  <si>
    <t xml:space="preserve">ОМБ01125214          </t>
  </si>
  <si>
    <t>Хомут двойной с тремя комплектами сухарей 042.00.000.СБ</t>
  </si>
  <si>
    <t xml:space="preserve">ОМО00106222          </t>
  </si>
  <si>
    <t>хомут ЭЛ-ТП 010.06-34.1.02</t>
  </si>
  <si>
    <t xml:space="preserve">ОБО01111107          </t>
  </si>
  <si>
    <t>Цифровой датчик уровня	Серия 12323-058 (ЦДУ-01), (вода, 1800 мм)</t>
  </si>
  <si>
    <t xml:space="preserve">ОМО00107759          </t>
  </si>
  <si>
    <t>Шайба  1610.000.04--03</t>
  </si>
  <si>
    <t xml:space="preserve">ОМО00108507          </t>
  </si>
  <si>
    <t>Шайба  1610.000.04-04</t>
  </si>
  <si>
    <t xml:space="preserve">ОМО00106774          </t>
  </si>
  <si>
    <t>Шайба  1610.000.04-хх</t>
  </si>
  <si>
    <t xml:space="preserve">ОМО00107559          </t>
  </si>
  <si>
    <t>Шайба 20.12Х18Н10Т ГОСТ 9066-75</t>
  </si>
  <si>
    <t xml:space="preserve">ОМО00104436          </t>
  </si>
  <si>
    <t>Шайба 24 65г</t>
  </si>
  <si>
    <t xml:space="preserve">ОМО00104272          </t>
  </si>
  <si>
    <t>Шайба 30</t>
  </si>
  <si>
    <t xml:space="preserve">ОМО00104273          </t>
  </si>
  <si>
    <t>Шайба 30 65Г</t>
  </si>
  <si>
    <t xml:space="preserve">ОМО00107547          </t>
  </si>
  <si>
    <t>Шайба регулировочная 14</t>
  </si>
  <si>
    <t xml:space="preserve">ОМО00107543          </t>
  </si>
  <si>
    <t>Шайба регулировочная 2</t>
  </si>
  <si>
    <t xml:space="preserve">ОМО00107544          </t>
  </si>
  <si>
    <t>Шайба регулировочная 4</t>
  </si>
  <si>
    <t xml:space="preserve">ОМО00107545          </t>
  </si>
  <si>
    <t>Шайба регулировочная 6</t>
  </si>
  <si>
    <t xml:space="preserve">ОМО00107546          </t>
  </si>
  <si>
    <t>Шайба регулировочная 8</t>
  </si>
  <si>
    <t xml:space="preserve">ОБО01113748          </t>
  </si>
  <si>
    <t>Шаровый запорный равнопроходный кран В8,  Ду 28”/700 мм, Ру 10,0 Мпа, температура рабочей среды +30?</t>
  </si>
  <si>
    <t xml:space="preserve">ОМП00113715          </t>
  </si>
  <si>
    <t>Шибер 132ЗМ.010-02</t>
  </si>
  <si>
    <t xml:space="preserve">ОБО01114332          </t>
  </si>
  <si>
    <t>Шкаф навесной металлический для установки датчика давления ТЖИУ 406.(800*600*300) Степень защиты IP5</t>
  </si>
  <si>
    <t xml:space="preserve">ОМО00109403          </t>
  </si>
  <si>
    <t>Шликер эмали МК-5 ГОСТ 17376-01</t>
  </si>
  <si>
    <t xml:space="preserve">ОМО00104115          </t>
  </si>
  <si>
    <t>Шпилька  АМ 24 6*125</t>
  </si>
  <si>
    <t xml:space="preserve">ОМО00104113          </t>
  </si>
  <si>
    <t>Шпилька  АМ 24 6*140</t>
  </si>
  <si>
    <t xml:space="preserve">ОМО00104111          </t>
  </si>
  <si>
    <t>Шпилька  АМ 24 6*190</t>
  </si>
  <si>
    <t xml:space="preserve">ОМО01110759          </t>
  </si>
  <si>
    <t>Шпилька  АМ 27 6*160</t>
  </si>
  <si>
    <t xml:space="preserve">ОМО01230080          </t>
  </si>
  <si>
    <t>Шпилька 1М16*80,035х0115</t>
  </si>
  <si>
    <t xml:space="preserve">ОМО00108444          </t>
  </si>
  <si>
    <t>Шпилька 1-М16-8gx70.20ХНЗА.019, ОСТ 26.2040-96</t>
  </si>
  <si>
    <t xml:space="preserve">ОМО00108439          </t>
  </si>
  <si>
    <t>Шпилька 1-М24-8gx130.20ХНЗА.019, ОСТ 26.2040-96</t>
  </si>
  <si>
    <t xml:space="preserve">ОМО00108438          </t>
  </si>
  <si>
    <t>Шпилька 1-М24-8gx150.20ХНЗА.019, ОСТ 26.2040-96</t>
  </si>
  <si>
    <t xml:space="preserve">ОМО00108437          </t>
  </si>
  <si>
    <t>Шпилька 1-М24-8gx170.20ХНЗА.019,  ОСТ 26.2040-96</t>
  </si>
  <si>
    <t xml:space="preserve">ОМБ01116198          </t>
  </si>
  <si>
    <t>Шпилька 1-М27-8gх170.20ХН3А.019 ОСТ 26-2040-96</t>
  </si>
  <si>
    <t xml:space="preserve">ОМБ01116197          </t>
  </si>
  <si>
    <t>Шпилька 1-М27-8gх180.20ХН3А.019 ОСТ 26-2040-96</t>
  </si>
  <si>
    <t xml:space="preserve">ОМО00108436          </t>
  </si>
  <si>
    <t>Шпилька 1-М30-8gx240.20ХНЗА.019, ОСТ 26.2040-96</t>
  </si>
  <si>
    <t xml:space="preserve">ОМО00105197          </t>
  </si>
  <si>
    <t>Шпилька АМ16-6gх90.32.,09Г2С.IV.2</t>
  </si>
  <si>
    <t xml:space="preserve">ОМО01115548          </t>
  </si>
  <si>
    <t>Шпилька АМ20-6gx 110.48. 20ХН3А.IV.2 ГОСТ 9066-75</t>
  </si>
  <si>
    <t xml:space="preserve">ОМО01115547          </t>
  </si>
  <si>
    <t>Шпилька АМ20-6gx 120.40. 20ХН3А.IV.2 ГОСТ 9066-75</t>
  </si>
  <si>
    <t xml:space="preserve">ОМО00108434          </t>
  </si>
  <si>
    <t>Шпилька АМ20х120.14Х17Н2, ГОСТ 9066-75</t>
  </si>
  <si>
    <t xml:space="preserve">ОМО01115542          </t>
  </si>
  <si>
    <t>Шпилька АМ24-6gx 170.48. 20ХН3А.IV.2 ГОСТ 9066-75</t>
  </si>
  <si>
    <t xml:space="preserve">ОМО01115541          </t>
  </si>
  <si>
    <t>Шпилька АМ24-6gx 180.48. 20ХН3А.IV.2 ГОСТ 9066-75</t>
  </si>
  <si>
    <t xml:space="preserve">ОМО01115540          </t>
  </si>
  <si>
    <t>Шпилька АМ24-6gx 190.48. 20ХН3А.IV.2 ГОСТ 9066-75</t>
  </si>
  <si>
    <t xml:space="preserve">ОМО00109883          </t>
  </si>
  <si>
    <t>Шпилька АМ24-6gх140 ст.40Х</t>
  </si>
  <si>
    <t xml:space="preserve">ОМО00105062          </t>
  </si>
  <si>
    <t>Шпилька АМ24-6gх170.48.14Х17Н2.IV.2</t>
  </si>
  <si>
    <t xml:space="preserve">ОМО01115538          </t>
  </si>
  <si>
    <t>Шпилька АМ27-6gx 150.55. 20ХН3А.IV.2 ГОСТ 9066-75</t>
  </si>
  <si>
    <t xml:space="preserve">ОМО01115526          </t>
  </si>
  <si>
    <t>Шпилька АМ30-6gx 380.60. 20ХН3А.IV.2 ГОСТ 9066-75</t>
  </si>
  <si>
    <t xml:space="preserve">ОМП00114209          </t>
  </si>
  <si>
    <t>Шпилька к ЗМС 100х14 К1 ХЛ (М22х2,5х160)</t>
  </si>
  <si>
    <t xml:space="preserve">ОМП00114214          </t>
  </si>
  <si>
    <t>Шпилька к ЗМС 50х14 К1 ХЛ (М16х2х125)</t>
  </si>
  <si>
    <t xml:space="preserve">ОМП00114219          </t>
  </si>
  <si>
    <t>Шток (поз.7) (Дополнительно к ЗМС 100х140 К1 ХЛ)</t>
  </si>
  <si>
    <t xml:space="preserve">ОМО00105759          </t>
  </si>
  <si>
    <t>Штуцер  32х3-16 .09Г2С 04-03МР</t>
  </si>
  <si>
    <t xml:space="preserve">ОМО00106192          </t>
  </si>
  <si>
    <t>Штуцер SS-6MO-7-4RG</t>
  </si>
  <si>
    <t xml:space="preserve">ОМП00114312          </t>
  </si>
  <si>
    <t>Штуцер Ду 10</t>
  </si>
  <si>
    <t xml:space="preserve">ОМО01111422          </t>
  </si>
  <si>
    <t>Штуцер приварной 15-10-09Г2С Черт 06-37-МР</t>
  </si>
  <si>
    <t xml:space="preserve">ОМП00112929          </t>
  </si>
  <si>
    <t>Штуцер приварной ШП-20-R 1/2 09Г2С</t>
  </si>
  <si>
    <t xml:space="preserve">ОМО00104466          </t>
  </si>
  <si>
    <t>Штуцер с наружной резьбой SS-10МО-1-8</t>
  </si>
  <si>
    <t xml:space="preserve">ОМП00114311          </t>
  </si>
  <si>
    <t>Штуцер усиленный Ду 15</t>
  </si>
  <si>
    <t xml:space="preserve">ОМО00105760          </t>
  </si>
  <si>
    <t>Штуцер усиленный Ду15 Ру16-МПа Сталь 09Г2С 04-03-МР</t>
  </si>
  <si>
    <t xml:space="preserve">ОМО00105761          </t>
  </si>
  <si>
    <t>Штуцер усиленный Ду25 Ру16 МПа Сталь 09Г2С 04-03-МР</t>
  </si>
  <si>
    <t xml:space="preserve">ОМО00105763          </t>
  </si>
  <si>
    <t>Штуцер усиленный Ду50 Ру8,8МПа-09Г2С04.037.1-00.00-ОС1.02-01-МР-ЧИ,01</t>
  </si>
  <si>
    <t xml:space="preserve">ОМО00105762          </t>
  </si>
  <si>
    <t>Штуцер усиленный Ду80 Ру8,8 МПа- Сталь09Г2С 04,037,1-00,00-ОС1,02,03-МР-ЧИ,02</t>
  </si>
  <si>
    <t xml:space="preserve">ОМО00104022          </t>
  </si>
  <si>
    <t>Штуцер усиленный Ш Ду-15 Ру 16МПа 09Г2С</t>
  </si>
  <si>
    <t xml:space="preserve">ОМП01111699          </t>
  </si>
  <si>
    <t>Штуцер ШП - R1/2"- М20х1,5</t>
  </si>
  <si>
    <t>упак</t>
  </si>
  <si>
    <t xml:space="preserve">ОМП01111700          </t>
  </si>
  <si>
    <t>Штуцер ШП - R1/2"- МПа09Г2</t>
  </si>
  <si>
    <t xml:space="preserve">ОМП01111698          </t>
  </si>
  <si>
    <t>Штуцер ШП - М20х1,5-М20х1,5</t>
  </si>
  <si>
    <t xml:space="preserve">ОБО00000850          </t>
  </si>
  <si>
    <t>Экограф 41АВ1</t>
  </si>
  <si>
    <t xml:space="preserve">ОМП00113898          </t>
  </si>
  <si>
    <t>Электродвигатель взрывозащищенный ВА200L2 У2 IM1081 45/3000 380/660В IP54 50Гц</t>
  </si>
  <si>
    <t xml:space="preserve">ОМП01113330          </t>
  </si>
  <si>
    <t>Электродвигатель для ледобура Jiffy Stealth со шнеком на 150 мм</t>
  </si>
  <si>
    <t xml:space="preserve">ОМБ01119577          </t>
  </si>
  <si>
    <t>ЭФТОМ 7405-1017040 -Евро-1 (ниточный)</t>
  </si>
  <si>
    <t>Примечание</t>
  </si>
  <si>
    <t>Вовлечено в производство, в остатке 0</t>
  </si>
  <si>
    <t>при инвентаризации 2020г.был произведен осмотр и вынесено предложении о признании не  пригодным</t>
  </si>
  <si>
    <t>вовлечено в производство 6 шт., СЗ 00106_3026 от 05.04.2021, к продаже 4 шт.</t>
  </si>
  <si>
    <t>вовлечено в производство 9 шт., СЗ 00106_3026 от 05.04.2021, к продаже 37 шт.</t>
  </si>
  <si>
    <t>вовлечена в производство ПНГИ м/н №21 от 11.02.21. 2 шт. на остатке 1шт. Реализована ООО Промнефтегазинжиниринг</t>
  </si>
  <si>
    <t>Стоимость ТМЦ, руб. без НДС</t>
  </si>
  <si>
    <t>Цена за ед. ТМЦ, руб. без НДС</t>
  </si>
  <si>
    <t>Стройдомкомплект покупает???</t>
  </si>
  <si>
    <t>примечан склад</t>
  </si>
  <si>
    <t xml:space="preserve"> 5шт А Групп от 19.04.2021 МТС00034. ост 9</t>
  </si>
  <si>
    <t>1шт А Групп от 19.04.2021 МТС00034, ост 21.</t>
  </si>
  <si>
    <t>1шт А Групп от 19.04.2021 МТС00034, ост 11.</t>
  </si>
  <si>
    <t>25 м забрали уттист ГП, СЗ №00106/5144 от 25.06.2021), ост 749</t>
  </si>
  <si>
    <t>ДКП 103 ВПТ НЕФТЕМАШ приобретено 2 шт. на остатке 7 шт</t>
  </si>
  <si>
    <t>вовлечено в производство для ДКС-2  6шт.м/н№3 на остатке 35шт.+
ДКП 103 ВПТ НЕФТЕМАШ приобретено 6 шт. на остатке 35 шт</t>
  </si>
  <si>
    <t>вовлечено в производство для ДКС-2 4шт. м/н№3 на остатке 11шт.+
ДКП 103 ВПТ НЕФТЕМАШ приобретено 4 шт. на остатке 11 шт</t>
  </si>
  <si>
    <t>вовлечено в производство для ДКС-2 6шт. м/н№3.на остатке 4шт+
ДКП 103 ВПТ НЕФТЕМАШ приобретено 6 шт. на остатке 4 шт</t>
  </si>
  <si>
    <t>вовлечено в производство для ДКС-2  4шт.м/н№3 на остатке 11шт.+
ДКП 103 ВПТ НЕФТЕМАШ приобретено 4 шт. на остатке 11 шт</t>
  </si>
  <si>
    <t>вовлечено в производство для ДКС-2  5шт.м/н№3 на остатке 4шт.+
ДКП 103 ВПТ НЕФТЕМАШ приобретено 4 шт. на остатке ? шт</t>
  </si>
  <si>
    <t>100кг забрали ВПТ остаток ?</t>
  </si>
  <si>
    <t>ДКП 101 1 шт забрали ВПТ ост 1</t>
  </si>
  <si>
    <t>ДКП 101 ВПТ забрали 4 шт, ост 156</t>
  </si>
  <si>
    <t>ДКП 101 ВПТ забрали 1 шт остат 1</t>
  </si>
  <si>
    <t>ДКП 101 ВПТ забрали 10 шт, ост 60</t>
  </si>
  <si>
    <t>ДКП 101 ВПТ забрал 3 шт, ост 1</t>
  </si>
  <si>
    <t>ДКП 101 ВПТ забирает 10, остат 30</t>
  </si>
  <si>
    <t>ДКП 101 ВПТ забрал 12, на остат 1</t>
  </si>
  <si>
    <t>ДКП 101 ВПТ забрали 1, ост 12</t>
  </si>
  <si>
    <t>ДКП 101 ВПТ забрали 3, ост 2</t>
  </si>
  <si>
    <t>ДКП 101 ВПТ забрали 1, осталось 3</t>
  </si>
  <si>
    <t>ВПТ забрали 74, оста 39 по ДКП 101 ВТП нефтемаш приобрели 4 шт</t>
  </si>
  <si>
    <t>ДКП 101 ВПТ забрали 1, ост 3</t>
  </si>
  <si>
    <t>реализовано 22 шт. на остатке 1 шт. АО Трубодеталь счет на оплату № 20 от 28.07.2021. СЗ 00106/6001 от 27.07.2021</t>
  </si>
  <si>
    <t>ДКП 103 ВПТ НЕФТЕМАШ приобретено 11 шт. на остатке 87 шт. В соответствии с СЗ 00106/5504 от 08.07.2021 во влечено в производсто 6 шт. на остатке ? Шт.</t>
  </si>
  <si>
    <t>вовлечено в производво для ДКС-2 4шт.м/н и№3 на остатке 25шт.
ВПТ забрали 10, ост 15+
В соответствии с СЗ 00106/5504 от 08.07.2021 во влекли в производство 5 шт. на остатке ? шт.
ДКП 103 ВПТ НЕФТЕМАШ приобретено 9 шт. на остатке ? Шт
ДКП 101 ВПТ НЕФТЕМАШ приобретено 10 шт. на остатке ? Шт</t>
  </si>
  <si>
    <t>В соответствии с СЗ 00106/5522 от 09.07.2021 выдано 2 шт. на остатке 10 шт.</t>
  </si>
  <si>
    <t>вовлечено в производство 2 штука, СЗ 00106_3309 от 12.04.2021, СЗ 00106_4170 от 17.05.2021, к продаже 6 шт.
Вовлечено СДГ 10.06.2021 в кол-ве 1 шт, ост 5.
В соответствии с СЗ 00106/5521 от 09.07.2021 выдано 1 шт. на остатке 4 шт.
В соответствии с СЗ 00106/6421 от 13.08.2021 выдано 1 шт. на остатке 3 шт.</t>
  </si>
  <si>
    <t>вовлечено в производство 16 шт., СЗ 00106_6875 от 03.09.2021, к продаже 4 шт.</t>
  </si>
  <si>
    <t>ОС</t>
  </si>
  <si>
    <t>000007642</t>
  </si>
  <si>
    <t>Самоходная тележка EGU PS20</t>
  </si>
  <si>
    <t>шт.</t>
  </si>
  <si>
    <t>000007643</t>
  </si>
  <si>
    <t>000007644</t>
  </si>
  <si>
    <t>000006105</t>
  </si>
  <si>
    <t>Стол письменный Интер-серый 1600*1650*720</t>
  </si>
  <si>
    <t>000008371</t>
  </si>
  <si>
    <t>Штабелер-комплектовщик Серия WAV 50 в комплекте</t>
  </si>
  <si>
    <t>000008255</t>
  </si>
  <si>
    <t>Шуруповерт аккумуляторный взрывозащищенный АШВ1</t>
  </si>
  <si>
    <t>000006566</t>
  </si>
  <si>
    <t>Комплектная трансформаторная подстанция КТП-100-6/04 кВ</t>
  </si>
  <si>
    <t>2009</t>
  </si>
  <si>
    <t>000000826</t>
  </si>
  <si>
    <t>КТПК(ВВ)на жил.поселке</t>
  </si>
  <si>
    <t>2005</t>
  </si>
  <si>
    <t>000000836</t>
  </si>
  <si>
    <t>Блочно-контейнерная станция БКАЭС 1х 1.1 - 1.2 С</t>
  </si>
  <si>
    <t>000007077</t>
  </si>
  <si>
    <t>ДКЦ:Компрессорный агрегат:Установка для сбора масла УСМО 1.1</t>
  </si>
  <si>
    <t>2010</t>
  </si>
  <si>
    <t>000007046</t>
  </si>
  <si>
    <t>ДКЦ:Склад масел в таре:Маслозаправочная установка МЗУ 01-02</t>
  </si>
  <si>
    <t>Рыночная стоимость (за весь объём/количество), 
руб. без НДС</t>
  </si>
  <si>
    <t>Рыночная стоимость (за единицу),
руб. без НДС</t>
  </si>
  <si>
    <t>Рыночная стоимость (за единицу),
руб. с НДС 20%</t>
  </si>
  <si>
    <t>Рыночная стоимость (за весь объём/количество), 
руб. с НДС 20%</t>
  </si>
  <si>
    <t>Количество МТР на продажу</t>
  </si>
  <si>
    <t xml:space="preserve">Стоимость продажи попозиц продажа №1
(за единицу)
руб. с НДС </t>
  </si>
  <si>
    <t>Стоимость продажи попозиц продажа №1
(за весь объем/количество),
руб. с НДС 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</si>
</sst>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2" fillId="0" borderId="0" xfId="1" applyFont="1" applyFill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right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4" fontId="4" fillId="2" borderId="1" xfId="2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4" fontId="2" fillId="0" borderId="1" xfId="1" applyNumberFormat="1" applyFont="1" applyFill="1" applyBorder="1" applyAlignment="1">
      <alignment vertical="center" wrapText="1"/>
    </xf>
    <xf numFmtId="2" fontId="2" fillId="0" borderId="1" xfId="1" applyNumberFormat="1" applyFont="1" applyFill="1" applyBorder="1" applyAlignment="1">
      <alignment horizontal="right" vertical="center"/>
    </xf>
    <xf numFmtId="4" fontId="2" fillId="0" borderId="0" xfId="1" applyNumberFormat="1" applyFont="1" applyFill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 2 2 2" xfId="2"/>
    <cellStyle name="Обычный 2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87"/>
  <sheetViews>
    <sheetView tabSelected="1" workbookViewId="0">
      <pane ySplit="1" topLeftCell="A2" activePane="bottomLeft" state="frozen"/>
      <selection activeCell="C1" sqref="C1"/>
      <selection pane="bottomLeft" activeCell="V1" sqref="V1"/>
    </sheetView>
  </sheetViews>
  <sheetFormatPr defaultColWidth="9.140625" defaultRowHeight="12" outlineLevelCol="2" x14ac:dyDescent="0.25"/>
  <cols>
    <col min="1" max="1" width="6.42578125" style="1" customWidth="1"/>
    <col min="2" max="2" width="8.5703125" style="1" customWidth="1"/>
    <col min="3" max="3" width="19" style="1" customWidth="1"/>
    <col min="4" max="4" width="27.140625" style="1" customWidth="1"/>
    <col min="5" max="5" width="16" style="1" hidden="1" customWidth="1" outlineLevel="1"/>
    <col min="6" max="6" width="11.28515625" style="1" hidden="1" customWidth="1" outlineLevel="1"/>
    <col min="7" max="7" width="17.7109375" style="1" hidden="1" customWidth="1" outlineLevel="1"/>
    <col min="8" max="8" width="36.42578125" style="1" hidden="1" customWidth="1" outlineLevel="1"/>
    <col min="9" max="9" width="10.7109375" style="1" customWidth="1" collapsed="1"/>
    <col min="10" max="10" width="12.7109375" style="11" hidden="1" customWidth="1" outlineLevel="1"/>
    <col min="11" max="11" width="12.7109375" style="22" customWidth="1" collapsed="1"/>
    <col min="12" max="12" width="11.42578125" style="1" hidden="1" customWidth="1" outlineLevel="1"/>
    <col min="13" max="13" width="14.28515625" style="1" hidden="1" customWidth="1" outlineLevel="1"/>
    <col min="14" max="14" width="16.85546875" style="11" hidden="1" customWidth="1" outlineLevel="2" collapsed="1"/>
    <col min="15" max="15" width="17.7109375" style="11" hidden="1" customWidth="1" outlineLevel="2"/>
    <col min="16" max="16" width="17" style="11" hidden="1" customWidth="1" outlineLevel="2"/>
    <col min="17" max="17" width="16.5703125" style="11" hidden="1" customWidth="1" outlineLevel="2"/>
    <col min="18" max="18" width="53.7109375" style="20" hidden="1" customWidth="1" outlineLevel="1" collapsed="1"/>
    <col min="19" max="19" width="20.42578125" style="22" customWidth="1" collapsed="1"/>
    <col min="20" max="20" width="24.28515625" style="22" customWidth="1"/>
    <col min="21" max="234" width="9.140625" style="1"/>
    <col min="235" max="235" width="6.42578125" style="1" customWidth="1"/>
    <col min="236" max="236" width="8.5703125" style="1" customWidth="1"/>
    <col min="237" max="237" width="19" style="1" customWidth="1"/>
    <col min="238" max="240" width="41.28515625" style="1" customWidth="1"/>
    <col min="241" max="241" width="16" style="1" customWidth="1"/>
    <col min="242" max="242" width="11.28515625" style="1" customWidth="1"/>
    <col min="243" max="243" width="17.7109375" style="1" customWidth="1"/>
    <col min="244" max="244" width="36.42578125" style="1" customWidth="1"/>
    <col min="245" max="245" width="10.7109375" style="1" customWidth="1"/>
    <col min="246" max="246" width="12.7109375" style="1" customWidth="1"/>
    <col min="247" max="247" width="15.5703125" style="1" customWidth="1"/>
    <col min="248" max="248" width="20.5703125" style="1" customWidth="1"/>
    <col min="249" max="490" width="9.140625" style="1"/>
    <col min="491" max="491" width="6.42578125" style="1" customWidth="1"/>
    <col min="492" max="492" width="8.5703125" style="1" customWidth="1"/>
    <col min="493" max="493" width="19" style="1" customWidth="1"/>
    <col min="494" max="496" width="41.28515625" style="1" customWidth="1"/>
    <col min="497" max="497" width="16" style="1" customWidth="1"/>
    <col min="498" max="498" width="11.28515625" style="1" customWidth="1"/>
    <col min="499" max="499" width="17.7109375" style="1" customWidth="1"/>
    <col min="500" max="500" width="36.42578125" style="1" customWidth="1"/>
    <col min="501" max="501" width="10.7109375" style="1" customWidth="1"/>
    <col min="502" max="502" width="12.7109375" style="1" customWidth="1"/>
    <col min="503" max="503" width="15.5703125" style="1" customWidth="1"/>
    <col min="504" max="504" width="20.5703125" style="1" customWidth="1"/>
    <col min="505" max="746" width="9.140625" style="1"/>
    <col min="747" max="747" width="6.42578125" style="1" customWidth="1"/>
    <col min="748" max="748" width="8.5703125" style="1" customWidth="1"/>
    <col min="749" max="749" width="19" style="1" customWidth="1"/>
    <col min="750" max="752" width="41.28515625" style="1" customWidth="1"/>
    <col min="753" max="753" width="16" style="1" customWidth="1"/>
    <col min="754" max="754" width="11.28515625" style="1" customWidth="1"/>
    <col min="755" max="755" width="17.7109375" style="1" customWidth="1"/>
    <col min="756" max="756" width="36.42578125" style="1" customWidth="1"/>
    <col min="757" max="757" width="10.7109375" style="1" customWidth="1"/>
    <col min="758" max="758" width="12.7109375" style="1" customWidth="1"/>
    <col min="759" max="759" width="15.5703125" style="1" customWidth="1"/>
    <col min="760" max="760" width="20.5703125" style="1" customWidth="1"/>
    <col min="761" max="1002" width="9.140625" style="1"/>
    <col min="1003" max="1003" width="6.42578125" style="1" customWidth="1"/>
    <col min="1004" max="1004" width="8.5703125" style="1" customWidth="1"/>
    <col min="1005" max="1005" width="19" style="1" customWidth="1"/>
    <col min="1006" max="1008" width="41.28515625" style="1" customWidth="1"/>
    <col min="1009" max="1009" width="16" style="1" customWidth="1"/>
    <col min="1010" max="1010" width="11.28515625" style="1" customWidth="1"/>
    <col min="1011" max="1011" width="17.7109375" style="1" customWidth="1"/>
    <col min="1012" max="1012" width="36.42578125" style="1" customWidth="1"/>
    <col min="1013" max="1013" width="10.7109375" style="1" customWidth="1"/>
    <col min="1014" max="1014" width="12.7109375" style="1" customWidth="1"/>
    <col min="1015" max="1015" width="15.5703125" style="1" customWidth="1"/>
    <col min="1016" max="1016" width="20.5703125" style="1" customWidth="1"/>
    <col min="1017" max="1258" width="9.140625" style="1"/>
    <col min="1259" max="1259" width="6.42578125" style="1" customWidth="1"/>
    <col min="1260" max="1260" width="8.5703125" style="1" customWidth="1"/>
    <col min="1261" max="1261" width="19" style="1" customWidth="1"/>
    <col min="1262" max="1264" width="41.28515625" style="1" customWidth="1"/>
    <col min="1265" max="1265" width="16" style="1" customWidth="1"/>
    <col min="1266" max="1266" width="11.28515625" style="1" customWidth="1"/>
    <col min="1267" max="1267" width="17.7109375" style="1" customWidth="1"/>
    <col min="1268" max="1268" width="36.42578125" style="1" customWidth="1"/>
    <col min="1269" max="1269" width="10.7109375" style="1" customWidth="1"/>
    <col min="1270" max="1270" width="12.7109375" style="1" customWidth="1"/>
    <col min="1271" max="1271" width="15.5703125" style="1" customWidth="1"/>
    <col min="1272" max="1272" width="20.5703125" style="1" customWidth="1"/>
    <col min="1273" max="1514" width="9.140625" style="1"/>
    <col min="1515" max="1515" width="6.42578125" style="1" customWidth="1"/>
    <col min="1516" max="1516" width="8.5703125" style="1" customWidth="1"/>
    <col min="1517" max="1517" width="19" style="1" customWidth="1"/>
    <col min="1518" max="1520" width="41.28515625" style="1" customWidth="1"/>
    <col min="1521" max="1521" width="16" style="1" customWidth="1"/>
    <col min="1522" max="1522" width="11.28515625" style="1" customWidth="1"/>
    <col min="1523" max="1523" width="17.7109375" style="1" customWidth="1"/>
    <col min="1524" max="1524" width="36.42578125" style="1" customWidth="1"/>
    <col min="1525" max="1525" width="10.7109375" style="1" customWidth="1"/>
    <col min="1526" max="1526" width="12.7109375" style="1" customWidth="1"/>
    <col min="1527" max="1527" width="15.5703125" style="1" customWidth="1"/>
    <col min="1528" max="1528" width="20.5703125" style="1" customWidth="1"/>
    <col min="1529" max="1770" width="9.140625" style="1"/>
    <col min="1771" max="1771" width="6.42578125" style="1" customWidth="1"/>
    <col min="1772" max="1772" width="8.5703125" style="1" customWidth="1"/>
    <col min="1773" max="1773" width="19" style="1" customWidth="1"/>
    <col min="1774" max="1776" width="41.28515625" style="1" customWidth="1"/>
    <col min="1777" max="1777" width="16" style="1" customWidth="1"/>
    <col min="1778" max="1778" width="11.28515625" style="1" customWidth="1"/>
    <col min="1779" max="1779" width="17.7109375" style="1" customWidth="1"/>
    <col min="1780" max="1780" width="36.42578125" style="1" customWidth="1"/>
    <col min="1781" max="1781" width="10.7109375" style="1" customWidth="1"/>
    <col min="1782" max="1782" width="12.7109375" style="1" customWidth="1"/>
    <col min="1783" max="1783" width="15.5703125" style="1" customWidth="1"/>
    <col min="1784" max="1784" width="20.5703125" style="1" customWidth="1"/>
    <col min="1785" max="2026" width="9.140625" style="1"/>
    <col min="2027" max="2027" width="6.42578125" style="1" customWidth="1"/>
    <col min="2028" max="2028" width="8.5703125" style="1" customWidth="1"/>
    <col min="2029" max="2029" width="19" style="1" customWidth="1"/>
    <col min="2030" max="2032" width="41.28515625" style="1" customWidth="1"/>
    <col min="2033" max="2033" width="16" style="1" customWidth="1"/>
    <col min="2034" max="2034" width="11.28515625" style="1" customWidth="1"/>
    <col min="2035" max="2035" width="17.7109375" style="1" customWidth="1"/>
    <col min="2036" max="2036" width="36.42578125" style="1" customWidth="1"/>
    <col min="2037" max="2037" width="10.7109375" style="1" customWidth="1"/>
    <col min="2038" max="2038" width="12.7109375" style="1" customWidth="1"/>
    <col min="2039" max="2039" width="15.5703125" style="1" customWidth="1"/>
    <col min="2040" max="2040" width="20.5703125" style="1" customWidth="1"/>
    <col min="2041" max="2282" width="9.140625" style="1"/>
    <col min="2283" max="2283" width="6.42578125" style="1" customWidth="1"/>
    <col min="2284" max="2284" width="8.5703125" style="1" customWidth="1"/>
    <col min="2285" max="2285" width="19" style="1" customWidth="1"/>
    <col min="2286" max="2288" width="41.28515625" style="1" customWidth="1"/>
    <col min="2289" max="2289" width="16" style="1" customWidth="1"/>
    <col min="2290" max="2290" width="11.28515625" style="1" customWidth="1"/>
    <col min="2291" max="2291" width="17.7109375" style="1" customWidth="1"/>
    <col min="2292" max="2292" width="36.42578125" style="1" customWidth="1"/>
    <col min="2293" max="2293" width="10.7109375" style="1" customWidth="1"/>
    <col min="2294" max="2294" width="12.7109375" style="1" customWidth="1"/>
    <col min="2295" max="2295" width="15.5703125" style="1" customWidth="1"/>
    <col min="2296" max="2296" width="20.5703125" style="1" customWidth="1"/>
    <col min="2297" max="2538" width="9.140625" style="1"/>
    <col min="2539" max="2539" width="6.42578125" style="1" customWidth="1"/>
    <col min="2540" max="2540" width="8.5703125" style="1" customWidth="1"/>
    <col min="2541" max="2541" width="19" style="1" customWidth="1"/>
    <col min="2542" max="2544" width="41.28515625" style="1" customWidth="1"/>
    <col min="2545" max="2545" width="16" style="1" customWidth="1"/>
    <col min="2546" max="2546" width="11.28515625" style="1" customWidth="1"/>
    <col min="2547" max="2547" width="17.7109375" style="1" customWidth="1"/>
    <col min="2548" max="2548" width="36.42578125" style="1" customWidth="1"/>
    <col min="2549" max="2549" width="10.7109375" style="1" customWidth="1"/>
    <col min="2550" max="2550" width="12.7109375" style="1" customWidth="1"/>
    <col min="2551" max="2551" width="15.5703125" style="1" customWidth="1"/>
    <col min="2552" max="2552" width="20.5703125" style="1" customWidth="1"/>
    <col min="2553" max="2794" width="9.140625" style="1"/>
    <col min="2795" max="2795" width="6.42578125" style="1" customWidth="1"/>
    <col min="2796" max="2796" width="8.5703125" style="1" customWidth="1"/>
    <col min="2797" max="2797" width="19" style="1" customWidth="1"/>
    <col min="2798" max="2800" width="41.28515625" style="1" customWidth="1"/>
    <col min="2801" max="2801" width="16" style="1" customWidth="1"/>
    <col min="2802" max="2802" width="11.28515625" style="1" customWidth="1"/>
    <col min="2803" max="2803" width="17.7109375" style="1" customWidth="1"/>
    <col min="2804" max="2804" width="36.42578125" style="1" customWidth="1"/>
    <col min="2805" max="2805" width="10.7109375" style="1" customWidth="1"/>
    <col min="2806" max="2806" width="12.7109375" style="1" customWidth="1"/>
    <col min="2807" max="2807" width="15.5703125" style="1" customWidth="1"/>
    <col min="2808" max="2808" width="20.5703125" style="1" customWidth="1"/>
    <col min="2809" max="3050" width="9.140625" style="1"/>
    <col min="3051" max="3051" width="6.42578125" style="1" customWidth="1"/>
    <col min="3052" max="3052" width="8.5703125" style="1" customWidth="1"/>
    <col min="3053" max="3053" width="19" style="1" customWidth="1"/>
    <col min="3054" max="3056" width="41.28515625" style="1" customWidth="1"/>
    <col min="3057" max="3057" width="16" style="1" customWidth="1"/>
    <col min="3058" max="3058" width="11.28515625" style="1" customWidth="1"/>
    <col min="3059" max="3059" width="17.7109375" style="1" customWidth="1"/>
    <col min="3060" max="3060" width="36.42578125" style="1" customWidth="1"/>
    <col min="3061" max="3061" width="10.7109375" style="1" customWidth="1"/>
    <col min="3062" max="3062" width="12.7109375" style="1" customWidth="1"/>
    <col min="3063" max="3063" width="15.5703125" style="1" customWidth="1"/>
    <col min="3064" max="3064" width="20.5703125" style="1" customWidth="1"/>
    <col min="3065" max="3306" width="9.140625" style="1"/>
    <col min="3307" max="3307" width="6.42578125" style="1" customWidth="1"/>
    <col min="3308" max="3308" width="8.5703125" style="1" customWidth="1"/>
    <col min="3309" max="3309" width="19" style="1" customWidth="1"/>
    <col min="3310" max="3312" width="41.28515625" style="1" customWidth="1"/>
    <col min="3313" max="3313" width="16" style="1" customWidth="1"/>
    <col min="3314" max="3314" width="11.28515625" style="1" customWidth="1"/>
    <col min="3315" max="3315" width="17.7109375" style="1" customWidth="1"/>
    <col min="3316" max="3316" width="36.42578125" style="1" customWidth="1"/>
    <col min="3317" max="3317" width="10.7109375" style="1" customWidth="1"/>
    <col min="3318" max="3318" width="12.7109375" style="1" customWidth="1"/>
    <col min="3319" max="3319" width="15.5703125" style="1" customWidth="1"/>
    <col min="3320" max="3320" width="20.5703125" style="1" customWidth="1"/>
    <col min="3321" max="3562" width="9.140625" style="1"/>
    <col min="3563" max="3563" width="6.42578125" style="1" customWidth="1"/>
    <col min="3564" max="3564" width="8.5703125" style="1" customWidth="1"/>
    <col min="3565" max="3565" width="19" style="1" customWidth="1"/>
    <col min="3566" max="3568" width="41.28515625" style="1" customWidth="1"/>
    <col min="3569" max="3569" width="16" style="1" customWidth="1"/>
    <col min="3570" max="3570" width="11.28515625" style="1" customWidth="1"/>
    <col min="3571" max="3571" width="17.7109375" style="1" customWidth="1"/>
    <col min="3572" max="3572" width="36.42578125" style="1" customWidth="1"/>
    <col min="3573" max="3573" width="10.7109375" style="1" customWidth="1"/>
    <col min="3574" max="3574" width="12.7109375" style="1" customWidth="1"/>
    <col min="3575" max="3575" width="15.5703125" style="1" customWidth="1"/>
    <col min="3576" max="3576" width="20.5703125" style="1" customWidth="1"/>
    <col min="3577" max="3818" width="9.140625" style="1"/>
    <col min="3819" max="3819" width="6.42578125" style="1" customWidth="1"/>
    <col min="3820" max="3820" width="8.5703125" style="1" customWidth="1"/>
    <col min="3821" max="3821" width="19" style="1" customWidth="1"/>
    <col min="3822" max="3824" width="41.28515625" style="1" customWidth="1"/>
    <col min="3825" max="3825" width="16" style="1" customWidth="1"/>
    <col min="3826" max="3826" width="11.28515625" style="1" customWidth="1"/>
    <col min="3827" max="3827" width="17.7109375" style="1" customWidth="1"/>
    <col min="3828" max="3828" width="36.42578125" style="1" customWidth="1"/>
    <col min="3829" max="3829" width="10.7109375" style="1" customWidth="1"/>
    <col min="3830" max="3830" width="12.7109375" style="1" customWidth="1"/>
    <col min="3831" max="3831" width="15.5703125" style="1" customWidth="1"/>
    <col min="3832" max="3832" width="20.5703125" style="1" customWidth="1"/>
    <col min="3833" max="4074" width="9.140625" style="1"/>
    <col min="4075" max="4075" width="6.42578125" style="1" customWidth="1"/>
    <col min="4076" max="4076" width="8.5703125" style="1" customWidth="1"/>
    <col min="4077" max="4077" width="19" style="1" customWidth="1"/>
    <col min="4078" max="4080" width="41.28515625" style="1" customWidth="1"/>
    <col min="4081" max="4081" width="16" style="1" customWidth="1"/>
    <col min="4082" max="4082" width="11.28515625" style="1" customWidth="1"/>
    <col min="4083" max="4083" width="17.7109375" style="1" customWidth="1"/>
    <col min="4084" max="4084" width="36.42578125" style="1" customWidth="1"/>
    <col min="4085" max="4085" width="10.7109375" style="1" customWidth="1"/>
    <col min="4086" max="4086" width="12.7109375" style="1" customWidth="1"/>
    <col min="4087" max="4087" width="15.5703125" style="1" customWidth="1"/>
    <col min="4088" max="4088" width="20.5703125" style="1" customWidth="1"/>
    <col min="4089" max="4330" width="9.140625" style="1"/>
    <col min="4331" max="4331" width="6.42578125" style="1" customWidth="1"/>
    <col min="4332" max="4332" width="8.5703125" style="1" customWidth="1"/>
    <col min="4333" max="4333" width="19" style="1" customWidth="1"/>
    <col min="4334" max="4336" width="41.28515625" style="1" customWidth="1"/>
    <col min="4337" max="4337" width="16" style="1" customWidth="1"/>
    <col min="4338" max="4338" width="11.28515625" style="1" customWidth="1"/>
    <col min="4339" max="4339" width="17.7109375" style="1" customWidth="1"/>
    <col min="4340" max="4340" width="36.42578125" style="1" customWidth="1"/>
    <col min="4341" max="4341" width="10.7109375" style="1" customWidth="1"/>
    <col min="4342" max="4342" width="12.7109375" style="1" customWidth="1"/>
    <col min="4343" max="4343" width="15.5703125" style="1" customWidth="1"/>
    <col min="4344" max="4344" width="20.5703125" style="1" customWidth="1"/>
    <col min="4345" max="4586" width="9.140625" style="1"/>
    <col min="4587" max="4587" width="6.42578125" style="1" customWidth="1"/>
    <col min="4588" max="4588" width="8.5703125" style="1" customWidth="1"/>
    <col min="4589" max="4589" width="19" style="1" customWidth="1"/>
    <col min="4590" max="4592" width="41.28515625" style="1" customWidth="1"/>
    <col min="4593" max="4593" width="16" style="1" customWidth="1"/>
    <col min="4594" max="4594" width="11.28515625" style="1" customWidth="1"/>
    <col min="4595" max="4595" width="17.7109375" style="1" customWidth="1"/>
    <col min="4596" max="4596" width="36.42578125" style="1" customWidth="1"/>
    <col min="4597" max="4597" width="10.7109375" style="1" customWidth="1"/>
    <col min="4598" max="4598" width="12.7109375" style="1" customWidth="1"/>
    <col min="4599" max="4599" width="15.5703125" style="1" customWidth="1"/>
    <col min="4600" max="4600" width="20.5703125" style="1" customWidth="1"/>
    <col min="4601" max="4842" width="9.140625" style="1"/>
    <col min="4843" max="4843" width="6.42578125" style="1" customWidth="1"/>
    <col min="4844" max="4844" width="8.5703125" style="1" customWidth="1"/>
    <col min="4845" max="4845" width="19" style="1" customWidth="1"/>
    <col min="4846" max="4848" width="41.28515625" style="1" customWidth="1"/>
    <col min="4849" max="4849" width="16" style="1" customWidth="1"/>
    <col min="4850" max="4850" width="11.28515625" style="1" customWidth="1"/>
    <col min="4851" max="4851" width="17.7109375" style="1" customWidth="1"/>
    <col min="4852" max="4852" width="36.42578125" style="1" customWidth="1"/>
    <col min="4853" max="4853" width="10.7109375" style="1" customWidth="1"/>
    <col min="4854" max="4854" width="12.7109375" style="1" customWidth="1"/>
    <col min="4855" max="4855" width="15.5703125" style="1" customWidth="1"/>
    <col min="4856" max="4856" width="20.5703125" style="1" customWidth="1"/>
    <col min="4857" max="5098" width="9.140625" style="1"/>
    <col min="5099" max="5099" width="6.42578125" style="1" customWidth="1"/>
    <col min="5100" max="5100" width="8.5703125" style="1" customWidth="1"/>
    <col min="5101" max="5101" width="19" style="1" customWidth="1"/>
    <col min="5102" max="5104" width="41.28515625" style="1" customWidth="1"/>
    <col min="5105" max="5105" width="16" style="1" customWidth="1"/>
    <col min="5106" max="5106" width="11.28515625" style="1" customWidth="1"/>
    <col min="5107" max="5107" width="17.7109375" style="1" customWidth="1"/>
    <col min="5108" max="5108" width="36.42578125" style="1" customWidth="1"/>
    <col min="5109" max="5109" width="10.7109375" style="1" customWidth="1"/>
    <col min="5110" max="5110" width="12.7109375" style="1" customWidth="1"/>
    <col min="5111" max="5111" width="15.5703125" style="1" customWidth="1"/>
    <col min="5112" max="5112" width="20.5703125" style="1" customWidth="1"/>
    <col min="5113" max="5354" width="9.140625" style="1"/>
    <col min="5355" max="5355" width="6.42578125" style="1" customWidth="1"/>
    <col min="5356" max="5356" width="8.5703125" style="1" customWidth="1"/>
    <col min="5357" max="5357" width="19" style="1" customWidth="1"/>
    <col min="5358" max="5360" width="41.28515625" style="1" customWidth="1"/>
    <col min="5361" max="5361" width="16" style="1" customWidth="1"/>
    <col min="5362" max="5362" width="11.28515625" style="1" customWidth="1"/>
    <col min="5363" max="5363" width="17.7109375" style="1" customWidth="1"/>
    <col min="5364" max="5364" width="36.42578125" style="1" customWidth="1"/>
    <col min="5365" max="5365" width="10.7109375" style="1" customWidth="1"/>
    <col min="5366" max="5366" width="12.7109375" style="1" customWidth="1"/>
    <col min="5367" max="5367" width="15.5703125" style="1" customWidth="1"/>
    <col min="5368" max="5368" width="20.5703125" style="1" customWidth="1"/>
    <col min="5369" max="5610" width="9.140625" style="1"/>
    <col min="5611" max="5611" width="6.42578125" style="1" customWidth="1"/>
    <col min="5612" max="5612" width="8.5703125" style="1" customWidth="1"/>
    <col min="5613" max="5613" width="19" style="1" customWidth="1"/>
    <col min="5614" max="5616" width="41.28515625" style="1" customWidth="1"/>
    <col min="5617" max="5617" width="16" style="1" customWidth="1"/>
    <col min="5618" max="5618" width="11.28515625" style="1" customWidth="1"/>
    <col min="5619" max="5619" width="17.7109375" style="1" customWidth="1"/>
    <col min="5620" max="5620" width="36.42578125" style="1" customWidth="1"/>
    <col min="5621" max="5621" width="10.7109375" style="1" customWidth="1"/>
    <col min="5622" max="5622" width="12.7109375" style="1" customWidth="1"/>
    <col min="5623" max="5623" width="15.5703125" style="1" customWidth="1"/>
    <col min="5624" max="5624" width="20.5703125" style="1" customWidth="1"/>
    <col min="5625" max="5866" width="9.140625" style="1"/>
    <col min="5867" max="5867" width="6.42578125" style="1" customWidth="1"/>
    <col min="5868" max="5868" width="8.5703125" style="1" customWidth="1"/>
    <col min="5869" max="5869" width="19" style="1" customWidth="1"/>
    <col min="5870" max="5872" width="41.28515625" style="1" customWidth="1"/>
    <col min="5873" max="5873" width="16" style="1" customWidth="1"/>
    <col min="5874" max="5874" width="11.28515625" style="1" customWidth="1"/>
    <col min="5875" max="5875" width="17.7109375" style="1" customWidth="1"/>
    <col min="5876" max="5876" width="36.42578125" style="1" customWidth="1"/>
    <col min="5877" max="5877" width="10.7109375" style="1" customWidth="1"/>
    <col min="5878" max="5878" width="12.7109375" style="1" customWidth="1"/>
    <col min="5879" max="5879" width="15.5703125" style="1" customWidth="1"/>
    <col min="5880" max="5880" width="20.5703125" style="1" customWidth="1"/>
    <col min="5881" max="6122" width="9.140625" style="1"/>
    <col min="6123" max="6123" width="6.42578125" style="1" customWidth="1"/>
    <col min="6124" max="6124" width="8.5703125" style="1" customWidth="1"/>
    <col min="6125" max="6125" width="19" style="1" customWidth="1"/>
    <col min="6126" max="6128" width="41.28515625" style="1" customWidth="1"/>
    <col min="6129" max="6129" width="16" style="1" customWidth="1"/>
    <col min="6130" max="6130" width="11.28515625" style="1" customWidth="1"/>
    <col min="6131" max="6131" width="17.7109375" style="1" customWidth="1"/>
    <col min="6132" max="6132" width="36.42578125" style="1" customWidth="1"/>
    <col min="6133" max="6133" width="10.7109375" style="1" customWidth="1"/>
    <col min="6134" max="6134" width="12.7109375" style="1" customWidth="1"/>
    <col min="6135" max="6135" width="15.5703125" style="1" customWidth="1"/>
    <col min="6136" max="6136" width="20.5703125" style="1" customWidth="1"/>
    <col min="6137" max="6378" width="9.140625" style="1"/>
    <col min="6379" max="6379" width="6.42578125" style="1" customWidth="1"/>
    <col min="6380" max="6380" width="8.5703125" style="1" customWidth="1"/>
    <col min="6381" max="6381" width="19" style="1" customWidth="1"/>
    <col min="6382" max="6384" width="41.28515625" style="1" customWidth="1"/>
    <col min="6385" max="6385" width="16" style="1" customWidth="1"/>
    <col min="6386" max="6386" width="11.28515625" style="1" customWidth="1"/>
    <col min="6387" max="6387" width="17.7109375" style="1" customWidth="1"/>
    <col min="6388" max="6388" width="36.42578125" style="1" customWidth="1"/>
    <col min="6389" max="6389" width="10.7109375" style="1" customWidth="1"/>
    <col min="6390" max="6390" width="12.7109375" style="1" customWidth="1"/>
    <col min="6391" max="6391" width="15.5703125" style="1" customWidth="1"/>
    <col min="6392" max="6392" width="20.5703125" style="1" customWidth="1"/>
    <col min="6393" max="6634" width="9.140625" style="1"/>
    <col min="6635" max="6635" width="6.42578125" style="1" customWidth="1"/>
    <col min="6636" max="6636" width="8.5703125" style="1" customWidth="1"/>
    <col min="6637" max="6637" width="19" style="1" customWidth="1"/>
    <col min="6638" max="6640" width="41.28515625" style="1" customWidth="1"/>
    <col min="6641" max="6641" width="16" style="1" customWidth="1"/>
    <col min="6642" max="6642" width="11.28515625" style="1" customWidth="1"/>
    <col min="6643" max="6643" width="17.7109375" style="1" customWidth="1"/>
    <col min="6644" max="6644" width="36.42578125" style="1" customWidth="1"/>
    <col min="6645" max="6645" width="10.7109375" style="1" customWidth="1"/>
    <col min="6646" max="6646" width="12.7109375" style="1" customWidth="1"/>
    <col min="6647" max="6647" width="15.5703125" style="1" customWidth="1"/>
    <col min="6648" max="6648" width="20.5703125" style="1" customWidth="1"/>
    <col min="6649" max="6890" width="9.140625" style="1"/>
    <col min="6891" max="6891" width="6.42578125" style="1" customWidth="1"/>
    <col min="6892" max="6892" width="8.5703125" style="1" customWidth="1"/>
    <col min="6893" max="6893" width="19" style="1" customWidth="1"/>
    <col min="6894" max="6896" width="41.28515625" style="1" customWidth="1"/>
    <col min="6897" max="6897" width="16" style="1" customWidth="1"/>
    <col min="6898" max="6898" width="11.28515625" style="1" customWidth="1"/>
    <col min="6899" max="6899" width="17.7109375" style="1" customWidth="1"/>
    <col min="6900" max="6900" width="36.42578125" style="1" customWidth="1"/>
    <col min="6901" max="6901" width="10.7109375" style="1" customWidth="1"/>
    <col min="6902" max="6902" width="12.7109375" style="1" customWidth="1"/>
    <col min="6903" max="6903" width="15.5703125" style="1" customWidth="1"/>
    <col min="6904" max="6904" width="20.5703125" style="1" customWidth="1"/>
    <col min="6905" max="7146" width="9.140625" style="1"/>
    <col min="7147" max="7147" width="6.42578125" style="1" customWidth="1"/>
    <col min="7148" max="7148" width="8.5703125" style="1" customWidth="1"/>
    <col min="7149" max="7149" width="19" style="1" customWidth="1"/>
    <col min="7150" max="7152" width="41.28515625" style="1" customWidth="1"/>
    <col min="7153" max="7153" width="16" style="1" customWidth="1"/>
    <col min="7154" max="7154" width="11.28515625" style="1" customWidth="1"/>
    <col min="7155" max="7155" width="17.7109375" style="1" customWidth="1"/>
    <col min="7156" max="7156" width="36.42578125" style="1" customWidth="1"/>
    <col min="7157" max="7157" width="10.7109375" style="1" customWidth="1"/>
    <col min="7158" max="7158" width="12.7109375" style="1" customWidth="1"/>
    <col min="7159" max="7159" width="15.5703125" style="1" customWidth="1"/>
    <col min="7160" max="7160" width="20.5703125" style="1" customWidth="1"/>
    <col min="7161" max="7402" width="9.140625" style="1"/>
    <col min="7403" max="7403" width="6.42578125" style="1" customWidth="1"/>
    <col min="7404" max="7404" width="8.5703125" style="1" customWidth="1"/>
    <col min="7405" max="7405" width="19" style="1" customWidth="1"/>
    <col min="7406" max="7408" width="41.28515625" style="1" customWidth="1"/>
    <col min="7409" max="7409" width="16" style="1" customWidth="1"/>
    <col min="7410" max="7410" width="11.28515625" style="1" customWidth="1"/>
    <col min="7411" max="7411" width="17.7109375" style="1" customWidth="1"/>
    <col min="7412" max="7412" width="36.42578125" style="1" customWidth="1"/>
    <col min="7413" max="7413" width="10.7109375" style="1" customWidth="1"/>
    <col min="7414" max="7414" width="12.7109375" style="1" customWidth="1"/>
    <col min="7415" max="7415" width="15.5703125" style="1" customWidth="1"/>
    <col min="7416" max="7416" width="20.5703125" style="1" customWidth="1"/>
    <col min="7417" max="7658" width="9.140625" style="1"/>
    <col min="7659" max="7659" width="6.42578125" style="1" customWidth="1"/>
    <col min="7660" max="7660" width="8.5703125" style="1" customWidth="1"/>
    <col min="7661" max="7661" width="19" style="1" customWidth="1"/>
    <col min="7662" max="7664" width="41.28515625" style="1" customWidth="1"/>
    <col min="7665" max="7665" width="16" style="1" customWidth="1"/>
    <col min="7666" max="7666" width="11.28515625" style="1" customWidth="1"/>
    <col min="7667" max="7667" width="17.7109375" style="1" customWidth="1"/>
    <col min="7668" max="7668" width="36.42578125" style="1" customWidth="1"/>
    <col min="7669" max="7669" width="10.7109375" style="1" customWidth="1"/>
    <col min="7670" max="7670" width="12.7109375" style="1" customWidth="1"/>
    <col min="7671" max="7671" width="15.5703125" style="1" customWidth="1"/>
    <col min="7672" max="7672" width="20.5703125" style="1" customWidth="1"/>
    <col min="7673" max="7914" width="9.140625" style="1"/>
    <col min="7915" max="7915" width="6.42578125" style="1" customWidth="1"/>
    <col min="7916" max="7916" width="8.5703125" style="1" customWidth="1"/>
    <col min="7917" max="7917" width="19" style="1" customWidth="1"/>
    <col min="7918" max="7920" width="41.28515625" style="1" customWidth="1"/>
    <col min="7921" max="7921" width="16" style="1" customWidth="1"/>
    <col min="7922" max="7922" width="11.28515625" style="1" customWidth="1"/>
    <col min="7923" max="7923" width="17.7109375" style="1" customWidth="1"/>
    <col min="7924" max="7924" width="36.42578125" style="1" customWidth="1"/>
    <col min="7925" max="7925" width="10.7109375" style="1" customWidth="1"/>
    <col min="7926" max="7926" width="12.7109375" style="1" customWidth="1"/>
    <col min="7927" max="7927" width="15.5703125" style="1" customWidth="1"/>
    <col min="7928" max="7928" width="20.5703125" style="1" customWidth="1"/>
    <col min="7929" max="8170" width="9.140625" style="1"/>
    <col min="8171" max="8171" width="6.42578125" style="1" customWidth="1"/>
    <col min="8172" max="8172" width="8.5703125" style="1" customWidth="1"/>
    <col min="8173" max="8173" width="19" style="1" customWidth="1"/>
    <col min="8174" max="8176" width="41.28515625" style="1" customWidth="1"/>
    <col min="8177" max="8177" width="16" style="1" customWidth="1"/>
    <col min="8178" max="8178" width="11.28515625" style="1" customWidth="1"/>
    <col min="8179" max="8179" width="17.7109375" style="1" customWidth="1"/>
    <col min="8180" max="8180" width="36.42578125" style="1" customWidth="1"/>
    <col min="8181" max="8181" width="10.7109375" style="1" customWidth="1"/>
    <col min="8182" max="8182" width="12.7109375" style="1" customWidth="1"/>
    <col min="8183" max="8183" width="15.5703125" style="1" customWidth="1"/>
    <col min="8184" max="8184" width="20.5703125" style="1" customWidth="1"/>
    <col min="8185" max="8426" width="9.140625" style="1"/>
    <col min="8427" max="8427" width="6.42578125" style="1" customWidth="1"/>
    <col min="8428" max="8428" width="8.5703125" style="1" customWidth="1"/>
    <col min="8429" max="8429" width="19" style="1" customWidth="1"/>
    <col min="8430" max="8432" width="41.28515625" style="1" customWidth="1"/>
    <col min="8433" max="8433" width="16" style="1" customWidth="1"/>
    <col min="8434" max="8434" width="11.28515625" style="1" customWidth="1"/>
    <col min="8435" max="8435" width="17.7109375" style="1" customWidth="1"/>
    <col min="8436" max="8436" width="36.42578125" style="1" customWidth="1"/>
    <col min="8437" max="8437" width="10.7109375" style="1" customWidth="1"/>
    <col min="8438" max="8438" width="12.7109375" style="1" customWidth="1"/>
    <col min="8439" max="8439" width="15.5703125" style="1" customWidth="1"/>
    <col min="8440" max="8440" width="20.5703125" style="1" customWidth="1"/>
    <col min="8441" max="8682" width="9.140625" style="1"/>
    <col min="8683" max="8683" width="6.42578125" style="1" customWidth="1"/>
    <col min="8684" max="8684" width="8.5703125" style="1" customWidth="1"/>
    <col min="8685" max="8685" width="19" style="1" customWidth="1"/>
    <col min="8686" max="8688" width="41.28515625" style="1" customWidth="1"/>
    <col min="8689" max="8689" width="16" style="1" customWidth="1"/>
    <col min="8690" max="8690" width="11.28515625" style="1" customWidth="1"/>
    <col min="8691" max="8691" width="17.7109375" style="1" customWidth="1"/>
    <col min="8692" max="8692" width="36.42578125" style="1" customWidth="1"/>
    <col min="8693" max="8693" width="10.7109375" style="1" customWidth="1"/>
    <col min="8694" max="8694" width="12.7109375" style="1" customWidth="1"/>
    <col min="8695" max="8695" width="15.5703125" style="1" customWidth="1"/>
    <col min="8696" max="8696" width="20.5703125" style="1" customWidth="1"/>
    <col min="8697" max="8938" width="9.140625" style="1"/>
    <col min="8939" max="8939" width="6.42578125" style="1" customWidth="1"/>
    <col min="8940" max="8940" width="8.5703125" style="1" customWidth="1"/>
    <col min="8941" max="8941" width="19" style="1" customWidth="1"/>
    <col min="8942" max="8944" width="41.28515625" style="1" customWidth="1"/>
    <col min="8945" max="8945" width="16" style="1" customWidth="1"/>
    <col min="8946" max="8946" width="11.28515625" style="1" customWidth="1"/>
    <col min="8947" max="8947" width="17.7109375" style="1" customWidth="1"/>
    <col min="8948" max="8948" width="36.42578125" style="1" customWidth="1"/>
    <col min="8949" max="8949" width="10.7109375" style="1" customWidth="1"/>
    <col min="8950" max="8950" width="12.7109375" style="1" customWidth="1"/>
    <col min="8951" max="8951" width="15.5703125" style="1" customWidth="1"/>
    <col min="8952" max="8952" width="20.5703125" style="1" customWidth="1"/>
    <col min="8953" max="9194" width="9.140625" style="1"/>
    <col min="9195" max="9195" width="6.42578125" style="1" customWidth="1"/>
    <col min="9196" max="9196" width="8.5703125" style="1" customWidth="1"/>
    <col min="9197" max="9197" width="19" style="1" customWidth="1"/>
    <col min="9198" max="9200" width="41.28515625" style="1" customWidth="1"/>
    <col min="9201" max="9201" width="16" style="1" customWidth="1"/>
    <col min="9202" max="9202" width="11.28515625" style="1" customWidth="1"/>
    <col min="9203" max="9203" width="17.7109375" style="1" customWidth="1"/>
    <col min="9204" max="9204" width="36.42578125" style="1" customWidth="1"/>
    <col min="9205" max="9205" width="10.7109375" style="1" customWidth="1"/>
    <col min="9206" max="9206" width="12.7109375" style="1" customWidth="1"/>
    <col min="9207" max="9207" width="15.5703125" style="1" customWidth="1"/>
    <col min="9208" max="9208" width="20.5703125" style="1" customWidth="1"/>
    <col min="9209" max="9450" width="9.140625" style="1"/>
    <col min="9451" max="9451" width="6.42578125" style="1" customWidth="1"/>
    <col min="9452" max="9452" width="8.5703125" style="1" customWidth="1"/>
    <col min="9453" max="9453" width="19" style="1" customWidth="1"/>
    <col min="9454" max="9456" width="41.28515625" style="1" customWidth="1"/>
    <col min="9457" max="9457" width="16" style="1" customWidth="1"/>
    <col min="9458" max="9458" width="11.28515625" style="1" customWidth="1"/>
    <col min="9459" max="9459" width="17.7109375" style="1" customWidth="1"/>
    <col min="9460" max="9460" width="36.42578125" style="1" customWidth="1"/>
    <col min="9461" max="9461" width="10.7109375" style="1" customWidth="1"/>
    <col min="9462" max="9462" width="12.7109375" style="1" customWidth="1"/>
    <col min="9463" max="9463" width="15.5703125" style="1" customWidth="1"/>
    <col min="9464" max="9464" width="20.5703125" style="1" customWidth="1"/>
    <col min="9465" max="9706" width="9.140625" style="1"/>
    <col min="9707" max="9707" width="6.42578125" style="1" customWidth="1"/>
    <col min="9708" max="9708" width="8.5703125" style="1" customWidth="1"/>
    <col min="9709" max="9709" width="19" style="1" customWidth="1"/>
    <col min="9710" max="9712" width="41.28515625" style="1" customWidth="1"/>
    <col min="9713" max="9713" width="16" style="1" customWidth="1"/>
    <col min="9714" max="9714" width="11.28515625" style="1" customWidth="1"/>
    <col min="9715" max="9715" width="17.7109375" style="1" customWidth="1"/>
    <col min="9716" max="9716" width="36.42578125" style="1" customWidth="1"/>
    <col min="9717" max="9717" width="10.7109375" style="1" customWidth="1"/>
    <col min="9718" max="9718" width="12.7109375" style="1" customWidth="1"/>
    <col min="9719" max="9719" width="15.5703125" style="1" customWidth="1"/>
    <col min="9720" max="9720" width="20.5703125" style="1" customWidth="1"/>
    <col min="9721" max="9962" width="9.140625" style="1"/>
    <col min="9963" max="9963" width="6.42578125" style="1" customWidth="1"/>
    <col min="9964" max="9964" width="8.5703125" style="1" customWidth="1"/>
    <col min="9965" max="9965" width="19" style="1" customWidth="1"/>
    <col min="9966" max="9968" width="41.28515625" style="1" customWidth="1"/>
    <col min="9969" max="9969" width="16" style="1" customWidth="1"/>
    <col min="9970" max="9970" width="11.28515625" style="1" customWidth="1"/>
    <col min="9971" max="9971" width="17.7109375" style="1" customWidth="1"/>
    <col min="9972" max="9972" width="36.42578125" style="1" customWidth="1"/>
    <col min="9973" max="9973" width="10.7109375" style="1" customWidth="1"/>
    <col min="9974" max="9974" width="12.7109375" style="1" customWidth="1"/>
    <col min="9975" max="9975" width="15.5703125" style="1" customWidth="1"/>
    <col min="9976" max="9976" width="20.5703125" style="1" customWidth="1"/>
    <col min="9977" max="10218" width="9.140625" style="1"/>
    <col min="10219" max="10219" width="6.42578125" style="1" customWidth="1"/>
    <col min="10220" max="10220" width="8.5703125" style="1" customWidth="1"/>
    <col min="10221" max="10221" width="19" style="1" customWidth="1"/>
    <col min="10222" max="10224" width="41.28515625" style="1" customWidth="1"/>
    <col min="10225" max="10225" width="16" style="1" customWidth="1"/>
    <col min="10226" max="10226" width="11.28515625" style="1" customWidth="1"/>
    <col min="10227" max="10227" width="17.7109375" style="1" customWidth="1"/>
    <col min="10228" max="10228" width="36.42578125" style="1" customWidth="1"/>
    <col min="10229" max="10229" width="10.7109375" style="1" customWidth="1"/>
    <col min="10230" max="10230" width="12.7109375" style="1" customWidth="1"/>
    <col min="10231" max="10231" width="15.5703125" style="1" customWidth="1"/>
    <col min="10232" max="10232" width="20.5703125" style="1" customWidth="1"/>
    <col min="10233" max="10474" width="9.140625" style="1"/>
    <col min="10475" max="10475" width="6.42578125" style="1" customWidth="1"/>
    <col min="10476" max="10476" width="8.5703125" style="1" customWidth="1"/>
    <col min="10477" max="10477" width="19" style="1" customWidth="1"/>
    <col min="10478" max="10480" width="41.28515625" style="1" customWidth="1"/>
    <col min="10481" max="10481" width="16" style="1" customWidth="1"/>
    <col min="10482" max="10482" width="11.28515625" style="1" customWidth="1"/>
    <col min="10483" max="10483" width="17.7109375" style="1" customWidth="1"/>
    <col min="10484" max="10484" width="36.42578125" style="1" customWidth="1"/>
    <col min="10485" max="10485" width="10.7109375" style="1" customWidth="1"/>
    <col min="10486" max="10486" width="12.7109375" style="1" customWidth="1"/>
    <col min="10487" max="10487" width="15.5703125" style="1" customWidth="1"/>
    <col min="10488" max="10488" width="20.5703125" style="1" customWidth="1"/>
    <col min="10489" max="10730" width="9.140625" style="1"/>
    <col min="10731" max="10731" width="6.42578125" style="1" customWidth="1"/>
    <col min="10732" max="10732" width="8.5703125" style="1" customWidth="1"/>
    <col min="10733" max="10733" width="19" style="1" customWidth="1"/>
    <col min="10734" max="10736" width="41.28515625" style="1" customWidth="1"/>
    <col min="10737" max="10737" width="16" style="1" customWidth="1"/>
    <col min="10738" max="10738" width="11.28515625" style="1" customWidth="1"/>
    <col min="10739" max="10739" width="17.7109375" style="1" customWidth="1"/>
    <col min="10740" max="10740" width="36.42578125" style="1" customWidth="1"/>
    <col min="10741" max="10741" width="10.7109375" style="1" customWidth="1"/>
    <col min="10742" max="10742" width="12.7109375" style="1" customWidth="1"/>
    <col min="10743" max="10743" width="15.5703125" style="1" customWidth="1"/>
    <col min="10744" max="10744" width="20.5703125" style="1" customWidth="1"/>
    <col min="10745" max="10986" width="9.140625" style="1"/>
    <col min="10987" max="10987" width="6.42578125" style="1" customWidth="1"/>
    <col min="10988" max="10988" width="8.5703125" style="1" customWidth="1"/>
    <col min="10989" max="10989" width="19" style="1" customWidth="1"/>
    <col min="10990" max="10992" width="41.28515625" style="1" customWidth="1"/>
    <col min="10993" max="10993" width="16" style="1" customWidth="1"/>
    <col min="10994" max="10994" width="11.28515625" style="1" customWidth="1"/>
    <col min="10995" max="10995" width="17.7109375" style="1" customWidth="1"/>
    <col min="10996" max="10996" width="36.42578125" style="1" customWidth="1"/>
    <col min="10997" max="10997" width="10.7109375" style="1" customWidth="1"/>
    <col min="10998" max="10998" width="12.7109375" style="1" customWidth="1"/>
    <col min="10999" max="10999" width="15.5703125" style="1" customWidth="1"/>
    <col min="11000" max="11000" width="20.5703125" style="1" customWidth="1"/>
    <col min="11001" max="11242" width="9.140625" style="1"/>
    <col min="11243" max="11243" width="6.42578125" style="1" customWidth="1"/>
    <col min="11244" max="11244" width="8.5703125" style="1" customWidth="1"/>
    <col min="11245" max="11245" width="19" style="1" customWidth="1"/>
    <col min="11246" max="11248" width="41.28515625" style="1" customWidth="1"/>
    <col min="11249" max="11249" width="16" style="1" customWidth="1"/>
    <col min="11250" max="11250" width="11.28515625" style="1" customWidth="1"/>
    <col min="11251" max="11251" width="17.7109375" style="1" customWidth="1"/>
    <col min="11252" max="11252" width="36.42578125" style="1" customWidth="1"/>
    <col min="11253" max="11253" width="10.7109375" style="1" customWidth="1"/>
    <col min="11254" max="11254" width="12.7109375" style="1" customWidth="1"/>
    <col min="11255" max="11255" width="15.5703125" style="1" customWidth="1"/>
    <col min="11256" max="11256" width="20.5703125" style="1" customWidth="1"/>
    <col min="11257" max="11498" width="9.140625" style="1"/>
    <col min="11499" max="11499" width="6.42578125" style="1" customWidth="1"/>
    <col min="11500" max="11500" width="8.5703125" style="1" customWidth="1"/>
    <col min="11501" max="11501" width="19" style="1" customWidth="1"/>
    <col min="11502" max="11504" width="41.28515625" style="1" customWidth="1"/>
    <col min="11505" max="11505" width="16" style="1" customWidth="1"/>
    <col min="11506" max="11506" width="11.28515625" style="1" customWidth="1"/>
    <col min="11507" max="11507" width="17.7109375" style="1" customWidth="1"/>
    <col min="11508" max="11508" width="36.42578125" style="1" customWidth="1"/>
    <col min="11509" max="11509" width="10.7109375" style="1" customWidth="1"/>
    <col min="11510" max="11510" width="12.7109375" style="1" customWidth="1"/>
    <col min="11511" max="11511" width="15.5703125" style="1" customWidth="1"/>
    <col min="11512" max="11512" width="20.5703125" style="1" customWidth="1"/>
    <col min="11513" max="11754" width="9.140625" style="1"/>
    <col min="11755" max="11755" width="6.42578125" style="1" customWidth="1"/>
    <col min="11756" max="11756" width="8.5703125" style="1" customWidth="1"/>
    <col min="11757" max="11757" width="19" style="1" customWidth="1"/>
    <col min="11758" max="11760" width="41.28515625" style="1" customWidth="1"/>
    <col min="11761" max="11761" width="16" style="1" customWidth="1"/>
    <col min="11762" max="11762" width="11.28515625" style="1" customWidth="1"/>
    <col min="11763" max="11763" width="17.7109375" style="1" customWidth="1"/>
    <col min="11764" max="11764" width="36.42578125" style="1" customWidth="1"/>
    <col min="11765" max="11765" width="10.7109375" style="1" customWidth="1"/>
    <col min="11766" max="11766" width="12.7109375" style="1" customWidth="1"/>
    <col min="11767" max="11767" width="15.5703125" style="1" customWidth="1"/>
    <col min="11768" max="11768" width="20.5703125" style="1" customWidth="1"/>
    <col min="11769" max="12010" width="9.140625" style="1"/>
    <col min="12011" max="12011" width="6.42578125" style="1" customWidth="1"/>
    <col min="12012" max="12012" width="8.5703125" style="1" customWidth="1"/>
    <col min="12013" max="12013" width="19" style="1" customWidth="1"/>
    <col min="12014" max="12016" width="41.28515625" style="1" customWidth="1"/>
    <col min="12017" max="12017" width="16" style="1" customWidth="1"/>
    <col min="12018" max="12018" width="11.28515625" style="1" customWidth="1"/>
    <col min="12019" max="12019" width="17.7109375" style="1" customWidth="1"/>
    <col min="12020" max="12020" width="36.42578125" style="1" customWidth="1"/>
    <col min="12021" max="12021" width="10.7109375" style="1" customWidth="1"/>
    <col min="12022" max="12022" width="12.7109375" style="1" customWidth="1"/>
    <col min="12023" max="12023" width="15.5703125" style="1" customWidth="1"/>
    <col min="12024" max="12024" width="20.5703125" style="1" customWidth="1"/>
    <col min="12025" max="12266" width="9.140625" style="1"/>
    <col min="12267" max="12267" width="6.42578125" style="1" customWidth="1"/>
    <col min="12268" max="12268" width="8.5703125" style="1" customWidth="1"/>
    <col min="12269" max="12269" width="19" style="1" customWidth="1"/>
    <col min="12270" max="12272" width="41.28515625" style="1" customWidth="1"/>
    <col min="12273" max="12273" width="16" style="1" customWidth="1"/>
    <col min="12274" max="12274" width="11.28515625" style="1" customWidth="1"/>
    <col min="12275" max="12275" width="17.7109375" style="1" customWidth="1"/>
    <col min="12276" max="12276" width="36.42578125" style="1" customWidth="1"/>
    <col min="12277" max="12277" width="10.7109375" style="1" customWidth="1"/>
    <col min="12278" max="12278" width="12.7109375" style="1" customWidth="1"/>
    <col min="12279" max="12279" width="15.5703125" style="1" customWidth="1"/>
    <col min="12280" max="12280" width="20.5703125" style="1" customWidth="1"/>
    <col min="12281" max="12522" width="9.140625" style="1"/>
    <col min="12523" max="12523" width="6.42578125" style="1" customWidth="1"/>
    <col min="12524" max="12524" width="8.5703125" style="1" customWidth="1"/>
    <col min="12525" max="12525" width="19" style="1" customWidth="1"/>
    <col min="12526" max="12528" width="41.28515625" style="1" customWidth="1"/>
    <col min="12529" max="12529" width="16" style="1" customWidth="1"/>
    <col min="12530" max="12530" width="11.28515625" style="1" customWidth="1"/>
    <col min="12531" max="12531" width="17.7109375" style="1" customWidth="1"/>
    <col min="12532" max="12532" width="36.42578125" style="1" customWidth="1"/>
    <col min="12533" max="12533" width="10.7109375" style="1" customWidth="1"/>
    <col min="12534" max="12534" width="12.7109375" style="1" customWidth="1"/>
    <col min="12535" max="12535" width="15.5703125" style="1" customWidth="1"/>
    <col min="12536" max="12536" width="20.5703125" style="1" customWidth="1"/>
    <col min="12537" max="12778" width="9.140625" style="1"/>
    <col min="12779" max="12779" width="6.42578125" style="1" customWidth="1"/>
    <col min="12780" max="12780" width="8.5703125" style="1" customWidth="1"/>
    <col min="12781" max="12781" width="19" style="1" customWidth="1"/>
    <col min="12782" max="12784" width="41.28515625" style="1" customWidth="1"/>
    <col min="12785" max="12785" width="16" style="1" customWidth="1"/>
    <col min="12786" max="12786" width="11.28515625" style="1" customWidth="1"/>
    <col min="12787" max="12787" width="17.7109375" style="1" customWidth="1"/>
    <col min="12788" max="12788" width="36.42578125" style="1" customWidth="1"/>
    <col min="12789" max="12789" width="10.7109375" style="1" customWidth="1"/>
    <col min="12790" max="12790" width="12.7109375" style="1" customWidth="1"/>
    <col min="12791" max="12791" width="15.5703125" style="1" customWidth="1"/>
    <col min="12792" max="12792" width="20.5703125" style="1" customWidth="1"/>
    <col min="12793" max="13034" width="9.140625" style="1"/>
    <col min="13035" max="13035" width="6.42578125" style="1" customWidth="1"/>
    <col min="13036" max="13036" width="8.5703125" style="1" customWidth="1"/>
    <col min="13037" max="13037" width="19" style="1" customWidth="1"/>
    <col min="13038" max="13040" width="41.28515625" style="1" customWidth="1"/>
    <col min="13041" max="13041" width="16" style="1" customWidth="1"/>
    <col min="13042" max="13042" width="11.28515625" style="1" customWidth="1"/>
    <col min="13043" max="13043" width="17.7109375" style="1" customWidth="1"/>
    <col min="13044" max="13044" width="36.42578125" style="1" customWidth="1"/>
    <col min="13045" max="13045" width="10.7109375" style="1" customWidth="1"/>
    <col min="13046" max="13046" width="12.7109375" style="1" customWidth="1"/>
    <col min="13047" max="13047" width="15.5703125" style="1" customWidth="1"/>
    <col min="13048" max="13048" width="20.5703125" style="1" customWidth="1"/>
    <col min="13049" max="13290" width="9.140625" style="1"/>
    <col min="13291" max="13291" width="6.42578125" style="1" customWidth="1"/>
    <col min="13292" max="13292" width="8.5703125" style="1" customWidth="1"/>
    <col min="13293" max="13293" width="19" style="1" customWidth="1"/>
    <col min="13294" max="13296" width="41.28515625" style="1" customWidth="1"/>
    <col min="13297" max="13297" width="16" style="1" customWidth="1"/>
    <col min="13298" max="13298" width="11.28515625" style="1" customWidth="1"/>
    <col min="13299" max="13299" width="17.7109375" style="1" customWidth="1"/>
    <col min="13300" max="13300" width="36.42578125" style="1" customWidth="1"/>
    <col min="13301" max="13301" width="10.7109375" style="1" customWidth="1"/>
    <col min="13302" max="13302" width="12.7109375" style="1" customWidth="1"/>
    <col min="13303" max="13303" width="15.5703125" style="1" customWidth="1"/>
    <col min="13304" max="13304" width="20.5703125" style="1" customWidth="1"/>
    <col min="13305" max="13546" width="9.140625" style="1"/>
    <col min="13547" max="13547" width="6.42578125" style="1" customWidth="1"/>
    <col min="13548" max="13548" width="8.5703125" style="1" customWidth="1"/>
    <col min="13549" max="13549" width="19" style="1" customWidth="1"/>
    <col min="13550" max="13552" width="41.28515625" style="1" customWidth="1"/>
    <col min="13553" max="13553" width="16" style="1" customWidth="1"/>
    <col min="13554" max="13554" width="11.28515625" style="1" customWidth="1"/>
    <col min="13555" max="13555" width="17.7109375" style="1" customWidth="1"/>
    <col min="13556" max="13556" width="36.42578125" style="1" customWidth="1"/>
    <col min="13557" max="13557" width="10.7109375" style="1" customWidth="1"/>
    <col min="13558" max="13558" width="12.7109375" style="1" customWidth="1"/>
    <col min="13559" max="13559" width="15.5703125" style="1" customWidth="1"/>
    <col min="13560" max="13560" width="20.5703125" style="1" customWidth="1"/>
    <col min="13561" max="13802" width="9.140625" style="1"/>
    <col min="13803" max="13803" width="6.42578125" style="1" customWidth="1"/>
    <col min="13804" max="13804" width="8.5703125" style="1" customWidth="1"/>
    <col min="13805" max="13805" width="19" style="1" customWidth="1"/>
    <col min="13806" max="13808" width="41.28515625" style="1" customWidth="1"/>
    <col min="13809" max="13809" width="16" style="1" customWidth="1"/>
    <col min="13810" max="13810" width="11.28515625" style="1" customWidth="1"/>
    <col min="13811" max="13811" width="17.7109375" style="1" customWidth="1"/>
    <col min="13812" max="13812" width="36.42578125" style="1" customWidth="1"/>
    <col min="13813" max="13813" width="10.7109375" style="1" customWidth="1"/>
    <col min="13814" max="13814" width="12.7109375" style="1" customWidth="1"/>
    <col min="13815" max="13815" width="15.5703125" style="1" customWidth="1"/>
    <col min="13816" max="13816" width="20.5703125" style="1" customWidth="1"/>
    <col min="13817" max="14058" width="9.140625" style="1"/>
    <col min="14059" max="14059" width="6.42578125" style="1" customWidth="1"/>
    <col min="14060" max="14060" width="8.5703125" style="1" customWidth="1"/>
    <col min="14061" max="14061" width="19" style="1" customWidth="1"/>
    <col min="14062" max="14064" width="41.28515625" style="1" customWidth="1"/>
    <col min="14065" max="14065" width="16" style="1" customWidth="1"/>
    <col min="14066" max="14066" width="11.28515625" style="1" customWidth="1"/>
    <col min="14067" max="14067" width="17.7109375" style="1" customWidth="1"/>
    <col min="14068" max="14068" width="36.42578125" style="1" customWidth="1"/>
    <col min="14069" max="14069" width="10.7109375" style="1" customWidth="1"/>
    <col min="14070" max="14070" width="12.7109375" style="1" customWidth="1"/>
    <col min="14071" max="14071" width="15.5703125" style="1" customWidth="1"/>
    <col min="14072" max="14072" width="20.5703125" style="1" customWidth="1"/>
    <col min="14073" max="14314" width="9.140625" style="1"/>
    <col min="14315" max="14315" width="6.42578125" style="1" customWidth="1"/>
    <col min="14316" max="14316" width="8.5703125" style="1" customWidth="1"/>
    <col min="14317" max="14317" width="19" style="1" customWidth="1"/>
    <col min="14318" max="14320" width="41.28515625" style="1" customWidth="1"/>
    <col min="14321" max="14321" width="16" style="1" customWidth="1"/>
    <col min="14322" max="14322" width="11.28515625" style="1" customWidth="1"/>
    <col min="14323" max="14323" width="17.7109375" style="1" customWidth="1"/>
    <col min="14324" max="14324" width="36.42578125" style="1" customWidth="1"/>
    <col min="14325" max="14325" width="10.7109375" style="1" customWidth="1"/>
    <col min="14326" max="14326" width="12.7109375" style="1" customWidth="1"/>
    <col min="14327" max="14327" width="15.5703125" style="1" customWidth="1"/>
    <col min="14328" max="14328" width="20.5703125" style="1" customWidth="1"/>
    <col min="14329" max="14570" width="9.140625" style="1"/>
    <col min="14571" max="14571" width="6.42578125" style="1" customWidth="1"/>
    <col min="14572" max="14572" width="8.5703125" style="1" customWidth="1"/>
    <col min="14573" max="14573" width="19" style="1" customWidth="1"/>
    <col min="14574" max="14576" width="41.28515625" style="1" customWidth="1"/>
    <col min="14577" max="14577" width="16" style="1" customWidth="1"/>
    <col min="14578" max="14578" width="11.28515625" style="1" customWidth="1"/>
    <col min="14579" max="14579" width="17.7109375" style="1" customWidth="1"/>
    <col min="14580" max="14580" width="36.42578125" style="1" customWidth="1"/>
    <col min="14581" max="14581" width="10.7109375" style="1" customWidth="1"/>
    <col min="14582" max="14582" width="12.7109375" style="1" customWidth="1"/>
    <col min="14583" max="14583" width="15.5703125" style="1" customWidth="1"/>
    <col min="14584" max="14584" width="20.5703125" style="1" customWidth="1"/>
    <col min="14585" max="14826" width="9.140625" style="1"/>
    <col min="14827" max="14827" width="6.42578125" style="1" customWidth="1"/>
    <col min="14828" max="14828" width="8.5703125" style="1" customWidth="1"/>
    <col min="14829" max="14829" width="19" style="1" customWidth="1"/>
    <col min="14830" max="14832" width="41.28515625" style="1" customWidth="1"/>
    <col min="14833" max="14833" width="16" style="1" customWidth="1"/>
    <col min="14834" max="14834" width="11.28515625" style="1" customWidth="1"/>
    <col min="14835" max="14835" width="17.7109375" style="1" customWidth="1"/>
    <col min="14836" max="14836" width="36.42578125" style="1" customWidth="1"/>
    <col min="14837" max="14837" width="10.7109375" style="1" customWidth="1"/>
    <col min="14838" max="14838" width="12.7109375" style="1" customWidth="1"/>
    <col min="14839" max="14839" width="15.5703125" style="1" customWidth="1"/>
    <col min="14840" max="14840" width="20.5703125" style="1" customWidth="1"/>
    <col min="14841" max="15082" width="9.140625" style="1"/>
    <col min="15083" max="15083" width="6.42578125" style="1" customWidth="1"/>
    <col min="15084" max="15084" width="8.5703125" style="1" customWidth="1"/>
    <col min="15085" max="15085" width="19" style="1" customWidth="1"/>
    <col min="15086" max="15088" width="41.28515625" style="1" customWidth="1"/>
    <col min="15089" max="15089" width="16" style="1" customWidth="1"/>
    <col min="15090" max="15090" width="11.28515625" style="1" customWidth="1"/>
    <col min="15091" max="15091" width="17.7109375" style="1" customWidth="1"/>
    <col min="15092" max="15092" width="36.42578125" style="1" customWidth="1"/>
    <col min="15093" max="15093" width="10.7109375" style="1" customWidth="1"/>
    <col min="15094" max="15094" width="12.7109375" style="1" customWidth="1"/>
    <col min="15095" max="15095" width="15.5703125" style="1" customWidth="1"/>
    <col min="15096" max="15096" width="20.5703125" style="1" customWidth="1"/>
    <col min="15097" max="15338" width="9.140625" style="1"/>
    <col min="15339" max="15339" width="6.42578125" style="1" customWidth="1"/>
    <col min="15340" max="15340" width="8.5703125" style="1" customWidth="1"/>
    <col min="15341" max="15341" width="19" style="1" customWidth="1"/>
    <col min="15342" max="15344" width="41.28515625" style="1" customWidth="1"/>
    <col min="15345" max="15345" width="16" style="1" customWidth="1"/>
    <col min="15346" max="15346" width="11.28515625" style="1" customWidth="1"/>
    <col min="15347" max="15347" width="17.7109375" style="1" customWidth="1"/>
    <col min="15348" max="15348" width="36.42578125" style="1" customWidth="1"/>
    <col min="15349" max="15349" width="10.7109375" style="1" customWidth="1"/>
    <col min="15350" max="15350" width="12.7109375" style="1" customWidth="1"/>
    <col min="15351" max="15351" width="15.5703125" style="1" customWidth="1"/>
    <col min="15352" max="15352" width="20.5703125" style="1" customWidth="1"/>
    <col min="15353" max="15594" width="9.140625" style="1"/>
    <col min="15595" max="15595" width="6.42578125" style="1" customWidth="1"/>
    <col min="15596" max="15596" width="8.5703125" style="1" customWidth="1"/>
    <col min="15597" max="15597" width="19" style="1" customWidth="1"/>
    <col min="15598" max="15600" width="41.28515625" style="1" customWidth="1"/>
    <col min="15601" max="15601" width="16" style="1" customWidth="1"/>
    <col min="15602" max="15602" width="11.28515625" style="1" customWidth="1"/>
    <col min="15603" max="15603" width="17.7109375" style="1" customWidth="1"/>
    <col min="15604" max="15604" width="36.42578125" style="1" customWidth="1"/>
    <col min="15605" max="15605" width="10.7109375" style="1" customWidth="1"/>
    <col min="15606" max="15606" width="12.7109375" style="1" customWidth="1"/>
    <col min="15607" max="15607" width="15.5703125" style="1" customWidth="1"/>
    <col min="15608" max="15608" width="20.5703125" style="1" customWidth="1"/>
    <col min="15609" max="15850" width="9.140625" style="1"/>
    <col min="15851" max="15851" width="6.42578125" style="1" customWidth="1"/>
    <col min="15852" max="15852" width="8.5703125" style="1" customWidth="1"/>
    <col min="15853" max="15853" width="19" style="1" customWidth="1"/>
    <col min="15854" max="15856" width="41.28515625" style="1" customWidth="1"/>
    <col min="15857" max="15857" width="16" style="1" customWidth="1"/>
    <col min="15858" max="15858" width="11.28515625" style="1" customWidth="1"/>
    <col min="15859" max="15859" width="17.7109375" style="1" customWidth="1"/>
    <col min="15860" max="15860" width="36.42578125" style="1" customWidth="1"/>
    <col min="15861" max="15861" width="10.7109375" style="1" customWidth="1"/>
    <col min="15862" max="15862" width="12.7109375" style="1" customWidth="1"/>
    <col min="15863" max="15863" width="15.5703125" style="1" customWidth="1"/>
    <col min="15864" max="15864" width="20.5703125" style="1" customWidth="1"/>
    <col min="15865" max="16106" width="9.140625" style="1"/>
    <col min="16107" max="16107" width="6.42578125" style="1" customWidth="1"/>
    <col min="16108" max="16108" width="8.5703125" style="1" customWidth="1"/>
    <col min="16109" max="16109" width="19" style="1" customWidth="1"/>
    <col min="16110" max="16112" width="41.28515625" style="1" customWidth="1"/>
    <col min="16113" max="16113" width="16" style="1" customWidth="1"/>
    <col min="16114" max="16114" width="11.28515625" style="1" customWidth="1"/>
    <col min="16115" max="16115" width="17.7109375" style="1" customWidth="1"/>
    <col min="16116" max="16116" width="36.42578125" style="1" customWidth="1"/>
    <col min="16117" max="16117" width="10.7109375" style="1" customWidth="1"/>
    <col min="16118" max="16118" width="12.7109375" style="1" customWidth="1"/>
    <col min="16119" max="16119" width="15.5703125" style="1" customWidth="1"/>
    <col min="16120" max="16120" width="20.5703125" style="1" customWidth="1"/>
    <col min="16121" max="16384" width="9.140625" style="1"/>
  </cols>
  <sheetData>
    <row r="1" spans="1:20" ht="6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/>
      <c r="K1" s="3" t="s">
        <v>1806</v>
      </c>
      <c r="L1" s="12" t="s">
        <v>1745</v>
      </c>
      <c r="M1" s="12" t="s">
        <v>1744</v>
      </c>
      <c r="N1" s="10" t="s">
        <v>1803</v>
      </c>
      <c r="O1" s="10" t="s">
        <v>1802</v>
      </c>
      <c r="P1" s="10" t="s">
        <v>1804</v>
      </c>
      <c r="Q1" s="10" t="s">
        <v>1805</v>
      </c>
      <c r="R1" s="16" t="s">
        <v>1738</v>
      </c>
      <c r="S1" s="14" t="s">
        <v>1807</v>
      </c>
      <c r="T1" s="14" t="s">
        <v>1808</v>
      </c>
    </row>
    <row r="2" spans="1:20" ht="24" x14ac:dyDescent="0.25">
      <c r="A2" s="4">
        <v>1</v>
      </c>
      <c r="B2" s="4" t="s">
        <v>9</v>
      </c>
      <c r="C2" s="17" t="s">
        <v>10</v>
      </c>
      <c r="D2" s="17" t="s">
        <v>11</v>
      </c>
      <c r="E2" s="6">
        <v>2014</v>
      </c>
      <c r="F2" s="5" t="s">
        <v>12</v>
      </c>
      <c r="G2" s="5" t="s">
        <v>13</v>
      </c>
      <c r="H2" s="7" t="s">
        <v>14</v>
      </c>
      <c r="I2" s="5" t="s">
        <v>15</v>
      </c>
      <c r="J2" s="8"/>
      <c r="K2" s="23">
        <v>5</v>
      </c>
      <c r="L2" s="9">
        <v>30853.112000000001</v>
      </c>
      <c r="M2" s="9">
        <v>154265.56</v>
      </c>
      <c r="N2" s="2">
        <v>8724</v>
      </c>
      <c r="O2" s="2">
        <f>N2*K2</f>
        <v>43620</v>
      </c>
      <c r="P2" s="2">
        <f>N2*1.2</f>
        <v>10468.799999999999</v>
      </c>
      <c r="Q2" s="2">
        <f>O2*1.2</f>
        <v>52344</v>
      </c>
      <c r="R2" s="18"/>
      <c r="S2" s="21">
        <f>P2/100*85</f>
        <v>8898.48</v>
      </c>
      <c r="T2" s="21">
        <f>Q2/100*85</f>
        <v>44492.4</v>
      </c>
    </row>
    <row r="3" spans="1:20" ht="36" x14ac:dyDescent="0.25">
      <c r="A3" s="4">
        <v>2</v>
      </c>
      <c r="B3" s="4" t="s">
        <v>9</v>
      </c>
      <c r="C3" s="17" t="s">
        <v>16</v>
      </c>
      <c r="D3" s="17" t="s">
        <v>17</v>
      </c>
      <c r="E3" s="6">
        <v>2012</v>
      </c>
      <c r="F3" s="5" t="s">
        <v>12</v>
      </c>
      <c r="G3" s="5" t="s">
        <v>13</v>
      </c>
      <c r="H3" s="7" t="s">
        <v>14</v>
      </c>
      <c r="I3" s="5" t="s">
        <v>15</v>
      </c>
      <c r="J3" s="8"/>
      <c r="K3" s="23">
        <v>1</v>
      </c>
      <c r="L3" s="9">
        <v>2784.33</v>
      </c>
      <c r="M3" s="9">
        <v>2784.33</v>
      </c>
      <c r="N3" s="2">
        <v>409</v>
      </c>
      <c r="O3" s="2">
        <f t="shared" ref="O3:O66" si="0">N3*K3</f>
        <v>409</v>
      </c>
      <c r="P3" s="2">
        <f t="shared" ref="P3:P65" si="1">N3*1.2</f>
        <v>490.79999999999995</v>
      </c>
      <c r="Q3" s="2">
        <f t="shared" ref="Q3:Q66" si="2">O3*1.2</f>
        <v>490.79999999999995</v>
      </c>
      <c r="R3" s="18"/>
      <c r="S3" s="21">
        <f t="shared" ref="S3:S65" si="3">P3/100*85</f>
        <v>417.17999999999995</v>
      </c>
      <c r="T3" s="21">
        <f t="shared" ref="T3:T65" si="4">Q3/100*85</f>
        <v>417.17999999999995</v>
      </c>
    </row>
    <row r="4" spans="1:20" ht="24" x14ac:dyDescent="0.25">
      <c r="A4" s="4">
        <v>3</v>
      </c>
      <c r="B4" s="4" t="s">
        <v>9</v>
      </c>
      <c r="C4" s="17" t="s">
        <v>18</v>
      </c>
      <c r="D4" s="17" t="s">
        <v>19</v>
      </c>
      <c r="E4" s="6">
        <v>2012</v>
      </c>
      <c r="F4" s="5" t="s">
        <v>12</v>
      </c>
      <c r="G4" s="5" t="s">
        <v>13</v>
      </c>
      <c r="H4" s="7" t="s">
        <v>14</v>
      </c>
      <c r="I4" s="5" t="s">
        <v>15</v>
      </c>
      <c r="J4" s="8"/>
      <c r="K4" s="23">
        <v>6</v>
      </c>
      <c r="L4" s="9">
        <v>5388.14</v>
      </c>
      <c r="M4" s="9">
        <v>32328.84</v>
      </c>
      <c r="N4" s="2">
        <v>792</v>
      </c>
      <c r="O4" s="2">
        <f t="shared" si="0"/>
        <v>4752</v>
      </c>
      <c r="P4" s="2">
        <f t="shared" si="1"/>
        <v>950.4</v>
      </c>
      <c r="Q4" s="2">
        <f t="shared" si="2"/>
        <v>5702.4</v>
      </c>
      <c r="R4" s="18"/>
      <c r="S4" s="21">
        <f t="shared" si="3"/>
        <v>807.83999999999992</v>
      </c>
      <c r="T4" s="21">
        <f t="shared" si="4"/>
        <v>4847.0399999999991</v>
      </c>
    </row>
    <row r="5" spans="1:20" ht="24" x14ac:dyDescent="0.25">
      <c r="A5" s="4">
        <v>9</v>
      </c>
      <c r="B5" s="4" t="s">
        <v>9</v>
      </c>
      <c r="C5" s="17" t="s">
        <v>20</v>
      </c>
      <c r="D5" s="17" t="s">
        <v>21</v>
      </c>
      <c r="E5" s="6">
        <v>2014</v>
      </c>
      <c r="F5" s="5" t="s">
        <v>12</v>
      </c>
      <c r="G5" s="5" t="s">
        <v>13</v>
      </c>
      <c r="H5" s="7" t="s">
        <v>14</v>
      </c>
      <c r="I5" s="5" t="s">
        <v>15</v>
      </c>
      <c r="J5" s="8"/>
      <c r="K5" s="23">
        <v>1</v>
      </c>
      <c r="L5" s="9">
        <v>4020.19</v>
      </c>
      <c r="M5" s="9">
        <v>4020.19</v>
      </c>
      <c r="N5" s="2">
        <v>1137</v>
      </c>
      <c r="O5" s="2">
        <f t="shared" si="0"/>
        <v>1137</v>
      </c>
      <c r="P5" s="2">
        <f t="shared" si="1"/>
        <v>1364.3999999999999</v>
      </c>
      <c r="Q5" s="2">
        <f t="shared" si="2"/>
        <v>1364.3999999999999</v>
      </c>
      <c r="R5" s="18"/>
      <c r="S5" s="21">
        <f t="shared" si="3"/>
        <v>1159.7399999999998</v>
      </c>
      <c r="T5" s="21">
        <f t="shared" si="4"/>
        <v>1159.7399999999998</v>
      </c>
    </row>
    <row r="6" spans="1:20" ht="24" x14ac:dyDescent="0.25">
      <c r="A6" s="4">
        <v>10</v>
      </c>
      <c r="B6" s="4" t="s">
        <v>9</v>
      </c>
      <c r="C6" s="17" t="s">
        <v>22</v>
      </c>
      <c r="D6" s="17" t="s">
        <v>23</v>
      </c>
      <c r="E6" s="6">
        <v>2012</v>
      </c>
      <c r="F6" s="5" t="s">
        <v>12</v>
      </c>
      <c r="G6" s="5" t="s">
        <v>13</v>
      </c>
      <c r="H6" s="7" t="s">
        <v>14</v>
      </c>
      <c r="I6" s="5" t="s">
        <v>15</v>
      </c>
      <c r="J6" s="8"/>
      <c r="K6" s="23">
        <v>1</v>
      </c>
      <c r="L6" s="9">
        <v>29110.23</v>
      </c>
      <c r="M6" s="9">
        <v>29110.23</v>
      </c>
      <c r="N6" s="2">
        <v>4279</v>
      </c>
      <c r="O6" s="2">
        <f t="shared" si="0"/>
        <v>4279</v>
      </c>
      <c r="P6" s="2">
        <f t="shared" si="1"/>
        <v>5134.8</v>
      </c>
      <c r="Q6" s="2">
        <f t="shared" si="2"/>
        <v>5134.8</v>
      </c>
      <c r="R6" s="18"/>
      <c r="S6" s="21">
        <f t="shared" si="3"/>
        <v>4364.58</v>
      </c>
      <c r="T6" s="21">
        <f t="shared" si="4"/>
        <v>4364.58</v>
      </c>
    </row>
    <row r="7" spans="1:20" ht="24" x14ac:dyDescent="0.25">
      <c r="A7" s="4">
        <v>11</v>
      </c>
      <c r="B7" s="4" t="s">
        <v>9</v>
      </c>
      <c r="C7" s="17" t="s">
        <v>24</v>
      </c>
      <c r="D7" s="17" t="s">
        <v>25</v>
      </c>
      <c r="E7" s="6">
        <v>2012</v>
      </c>
      <c r="F7" s="5" t="s">
        <v>12</v>
      </c>
      <c r="G7" s="5" t="s">
        <v>13</v>
      </c>
      <c r="H7" s="7" t="s">
        <v>14</v>
      </c>
      <c r="I7" s="5" t="s">
        <v>15</v>
      </c>
      <c r="J7" s="8"/>
      <c r="K7" s="23">
        <v>8</v>
      </c>
      <c r="L7" s="9">
        <v>74.153750000000002</v>
      </c>
      <c r="M7" s="19">
        <v>593.23</v>
      </c>
      <c r="N7" s="2">
        <v>11</v>
      </c>
      <c r="O7" s="2">
        <f t="shared" si="0"/>
        <v>88</v>
      </c>
      <c r="P7" s="2">
        <f t="shared" si="1"/>
        <v>13.2</v>
      </c>
      <c r="Q7" s="2">
        <f t="shared" si="2"/>
        <v>105.6</v>
      </c>
      <c r="R7" s="18"/>
      <c r="S7" s="21">
        <f t="shared" si="3"/>
        <v>11.22</v>
      </c>
      <c r="T7" s="21">
        <f t="shared" si="4"/>
        <v>89.76</v>
      </c>
    </row>
    <row r="8" spans="1:20" ht="24" x14ac:dyDescent="0.25">
      <c r="A8" s="4">
        <v>12</v>
      </c>
      <c r="B8" s="4" t="s">
        <v>9</v>
      </c>
      <c r="C8" s="17" t="s">
        <v>26</v>
      </c>
      <c r="D8" s="17" t="s">
        <v>27</v>
      </c>
      <c r="E8" s="6">
        <v>2012</v>
      </c>
      <c r="F8" s="5" t="s">
        <v>12</v>
      </c>
      <c r="G8" s="5" t="s">
        <v>13</v>
      </c>
      <c r="H8" s="7" t="s">
        <v>14</v>
      </c>
      <c r="I8" s="5" t="s">
        <v>15</v>
      </c>
      <c r="J8" s="8"/>
      <c r="K8" s="23">
        <v>1</v>
      </c>
      <c r="L8" s="9">
        <v>178535.02</v>
      </c>
      <c r="M8" s="9">
        <v>178535.02</v>
      </c>
      <c r="N8" s="2">
        <v>26242</v>
      </c>
      <c r="O8" s="2">
        <f t="shared" si="0"/>
        <v>26242</v>
      </c>
      <c r="P8" s="2">
        <f t="shared" si="1"/>
        <v>31490.399999999998</v>
      </c>
      <c r="Q8" s="2">
        <f t="shared" si="2"/>
        <v>31490.399999999998</v>
      </c>
      <c r="R8" s="18"/>
      <c r="S8" s="21">
        <f t="shared" si="3"/>
        <v>26766.84</v>
      </c>
      <c r="T8" s="21">
        <f t="shared" si="4"/>
        <v>26766.84</v>
      </c>
    </row>
    <row r="9" spans="1:20" ht="24" x14ac:dyDescent="0.25">
      <c r="A9" s="4">
        <v>15</v>
      </c>
      <c r="B9" s="4" t="s">
        <v>9</v>
      </c>
      <c r="C9" s="17" t="s">
        <v>29</v>
      </c>
      <c r="D9" s="17" t="s">
        <v>30</v>
      </c>
      <c r="E9" s="6">
        <v>2014</v>
      </c>
      <c r="F9" s="5" t="s">
        <v>12</v>
      </c>
      <c r="G9" s="5" t="s">
        <v>13</v>
      </c>
      <c r="H9" s="7" t="s">
        <v>14</v>
      </c>
      <c r="I9" s="5" t="s">
        <v>15</v>
      </c>
      <c r="J9" s="8"/>
      <c r="K9" s="23">
        <v>3</v>
      </c>
      <c r="L9" s="9">
        <v>5671.4199999999992</v>
      </c>
      <c r="M9" s="9">
        <v>17014.259999999998</v>
      </c>
      <c r="N9" s="2">
        <v>1604</v>
      </c>
      <c r="O9" s="2">
        <f t="shared" si="0"/>
        <v>4812</v>
      </c>
      <c r="P9" s="2">
        <f t="shared" si="1"/>
        <v>1924.8</v>
      </c>
      <c r="Q9" s="2">
        <f t="shared" si="2"/>
        <v>5774.4</v>
      </c>
      <c r="R9" s="18"/>
      <c r="S9" s="21">
        <f t="shared" si="3"/>
        <v>1636.0800000000002</v>
      </c>
      <c r="T9" s="21">
        <f t="shared" si="4"/>
        <v>4908.24</v>
      </c>
    </row>
    <row r="10" spans="1:20" ht="24" x14ac:dyDescent="0.25">
      <c r="A10" s="4">
        <v>16</v>
      </c>
      <c r="B10" s="4" t="s">
        <v>9</v>
      </c>
      <c r="C10" s="17" t="s">
        <v>31</v>
      </c>
      <c r="D10" s="17" t="s">
        <v>32</v>
      </c>
      <c r="E10" s="6">
        <v>2011</v>
      </c>
      <c r="F10" s="5" t="s">
        <v>12</v>
      </c>
      <c r="G10" s="5" t="s">
        <v>13</v>
      </c>
      <c r="H10" s="7" t="s">
        <v>14</v>
      </c>
      <c r="I10" s="5" t="s">
        <v>15</v>
      </c>
      <c r="J10" s="8"/>
      <c r="K10" s="23">
        <v>1</v>
      </c>
      <c r="L10" s="9">
        <v>1205197.1100000001</v>
      </c>
      <c r="M10" s="9">
        <v>1205197.1100000001</v>
      </c>
      <c r="N10" s="2">
        <v>181371</v>
      </c>
      <c r="O10" s="2">
        <f t="shared" si="0"/>
        <v>181371</v>
      </c>
      <c r="P10" s="2">
        <f t="shared" si="1"/>
        <v>217645.19999999998</v>
      </c>
      <c r="Q10" s="2">
        <f t="shared" si="2"/>
        <v>217645.19999999998</v>
      </c>
      <c r="R10" s="18"/>
      <c r="S10" s="21">
        <f t="shared" si="3"/>
        <v>184998.41999999998</v>
      </c>
      <c r="T10" s="21">
        <f t="shared" si="4"/>
        <v>184998.41999999998</v>
      </c>
    </row>
    <row r="11" spans="1:20" ht="24" x14ac:dyDescent="0.25">
      <c r="A11" s="4">
        <v>17</v>
      </c>
      <c r="B11" s="4" t="s">
        <v>9</v>
      </c>
      <c r="C11" s="17" t="s">
        <v>33</v>
      </c>
      <c r="D11" s="17" t="s">
        <v>34</v>
      </c>
      <c r="E11" s="6">
        <v>2011</v>
      </c>
      <c r="F11" s="5" t="s">
        <v>12</v>
      </c>
      <c r="G11" s="5" t="s">
        <v>13</v>
      </c>
      <c r="H11" s="7" t="s">
        <v>14</v>
      </c>
      <c r="I11" s="5" t="s">
        <v>15</v>
      </c>
      <c r="J11" s="8"/>
      <c r="K11" s="23">
        <v>1</v>
      </c>
      <c r="L11" s="9">
        <v>1654491.87</v>
      </c>
      <c r="M11" s="9">
        <v>1654491.87</v>
      </c>
      <c r="N11" s="2">
        <v>248986</v>
      </c>
      <c r="O11" s="2">
        <f t="shared" si="0"/>
        <v>248986</v>
      </c>
      <c r="P11" s="2">
        <f t="shared" si="1"/>
        <v>298783.2</v>
      </c>
      <c r="Q11" s="2">
        <f t="shared" si="2"/>
        <v>298783.2</v>
      </c>
      <c r="R11" s="18"/>
      <c r="S11" s="21">
        <f t="shared" si="3"/>
        <v>253965.72000000003</v>
      </c>
      <c r="T11" s="21">
        <f t="shared" si="4"/>
        <v>253965.72000000003</v>
      </c>
    </row>
    <row r="12" spans="1:20" ht="24" x14ac:dyDescent="0.25">
      <c r="A12" s="4">
        <v>18</v>
      </c>
      <c r="B12" s="4" t="s">
        <v>9</v>
      </c>
      <c r="C12" s="17" t="s">
        <v>35</v>
      </c>
      <c r="D12" s="17" t="s">
        <v>36</v>
      </c>
      <c r="E12" s="6">
        <v>2012</v>
      </c>
      <c r="F12" s="5" t="s">
        <v>12</v>
      </c>
      <c r="G12" s="5" t="s">
        <v>37</v>
      </c>
      <c r="H12" s="7" t="s">
        <v>14</v>
      </c>
      <c r="I12" s="5" t="s">
        <v>15</v>
      </c>
      <c r="J12" s="8"/>
      <c r="K12" s="23">
        <v>1</v>
      </c>
      <c r="L12" s="9">
        <v>232028.08</v>
      </c>
      <c r="M12" s="9">
        <v>232028.08</v>
      </c>
      <c r="N12" s="2">
        <v>34105</v>
      </c>
      <c r="O12" s="2">
        <f t="shared" si="0"/>
        <v>34105</v>
      </c>
      <c r="P12" s="2">
        <f t="shared" si="1"/>
        <v>40926</v>
      </c>
      <c r="Q12" s="2">
        <f t="shared" si="2"/>
        <v>40926</v>
      </c>
      <c r="R12" s="18"/>
      <c r="S12" s="21">
        <f t="shared" si="3"/>
        <v>34787.1</v>
      </c>
      <c r="T12" s="21">
        <f t="shared" si="4"/>
        <v>34787.1</v>
      </c>
    </row>
    <row r="13" spans="1:20" ht="24" x14ac:dyDescent="0.25">
      <c r="A13" s="4">
        <v>19</v>
      </c>
      <c r="B13" s="4" t="s">
        <v>9</v>
      </c>
      <c r="C13" s="17" t="s">
        <v>38</v>
      </c>
      <c r="D13" s="17" t="s">
        <v>39</v>
      </c>
      <c r="E13" s="6">
        <v>2014</v>
      </c>
      <c r="F13" s="5" t="s">
        <v>12</v>
      </c>
      <c r="G13" s="5" t="s">
        <v>13</v>
      </c>
      <c r="H13" s="7" t="s">
        <v>14</v>
      </c>
      <c r="I13" s="5" t="s">
        <v>15</v>
      </c>
      <c r="J13" s="8"/>
      <c r="K13" s="23">
        <v>3</v>
      </c>
      <c r="L13" s="9">
        <v>4077.7833333333333</v>
      </c>
      <c r="M13" s="9">
        <v>12233.35</v>
      </c>
      <c r="N13" s="2">
        <v>1153</v>
      </c>
      <c r="O13" s="2">
        <f t="shared" si="0"/>
        <v>3459</v>
      </c>
      <c r="P13" s="2">
        <f t="shared" si="1"/>
        <v>1383.6</v>
      </c>
      <c r="Q13" s="2">
        <f t="shared" si="2"/>
        <v>4150.8</v>
      </c>
      <c r="R13" s="18"/>
      <c r="S13" s="21">
        <f t="shared" si="3"/>
        <v>1176.06</v>
      </c>
      <c r="T13" s="21">
        <f t="shared" si="4"/>
        <v>3528.1800000000003</v>
      </c>
    </row>
    <row r="14" spans="1:20" ht="24" x14ac:dyDescent="0.25">
      <c r="A14" s="4">
        <v>20</v>
      </c>
      <c r="B14" s="4" t="s">
        <v>9</v>
      </c>
      <c r="C14" s="17" t="s">
        <v>40</v>
      </c>
      <c r="D14" s="17" t="s">
        <v>41</v>
      </c>
      <c r="E14" s="6">
        <v>2012</v>
      </c>
      <c r="F14" s="5" t="s">
        <v>12</v>
      </c>
      <c r="G14" s="5" t="s">
        <v>13</v>
      </c>
      <c r="H14" s="7" t="s">
        <v>14</v>
      </c>
      <c r="I14" s="5" t="s">
        <v>15</v>
      </c>
      <c r="J14" s="8"/>
      <c r="K14" s="23">
        <v>4</v>
      </c>
      <c r="L14" s="9">
        <v>438.07</v>
      </c>
      <c r="M14" s="9">
        <v>1752.28</v>
      </c>
      <c r="N14" s="2">
        <v>64</v>
      </c>
      <c r="O14" s="2">
        <f t="shared" si="0"/>
        <v>256</v>
      </c>
      <c r="P14" s="2">
        <f t="shared" si="1"/>
        <v>76.8</v>
      </c>
      <c r="Q14" s="2">
        <f t="shared" si="2"/>
        <v>307.2</v>
      </c>
      <c r="R14" s="18"/>
      <c r="S14" s="21">
        <f t="shared" si="3"/>
        <v>65.28</v>
      </c>
      <c r="T14" s="21">
        <f t="shared" si="4"/>
        <v>261.12</v>
      </c>
    </row>
    <row r="15" spans="1:20" ht="24" x14ac:dyDescent="0.25">
      <c r="A15" s="4">
        <v>21</v>
      </c>
      <c r="B15" s="4" t="s">
        <v>9</v>
      </c>
      <c r="C15" s="17" t="s">
        <v>42</v>
      </c>
      <c r="D15" s="17" t="s">
        <v>43</v>
      </c>
      <c r="E15" s="6">
        <v>2014</v>
      </c>
      <c r="F15" s="5" t="s">
        <v>12</v>
      </c>
      <c r="G15" s="5" t="s">
        <v>13</v>
      </c>
      <c r="H15" s="7" t="s">
        <v>14</v>
      </c>
      <c r="I15" s="5" t="s">
        <v>15</v>
      </c>
      <c r="J15" s="8"/>
      <c r="K15" s="23">
        <v>20</v>
      </c>
      <c r="L15" s="9">
        <v>1035.4855</v>
      </c>
      <c r="M15" s="9">
        <v>20709.71</v>
      </c>
      <c r="N15" s="2">
        <v>293</v>
      </c>
      <c r="O15" s="2">
        <f t="shared" si="0"/>
        <v>5860</v>
      </c>
      <c r="P15" s="2">
        <f t="shared" si="1"/>
        <v>351.59999999999997</v>
      </c>
      <c r="Q15" s="2">
        <f t="shared" si="2"/>
        <v>7032</v>
      </c>
      <c r="R15" s="18"/>
      <c r="S15" s="21">
        <f t="shared" si="3"/>
        <v>298.85999999999996</v>
      </c>
      <c r="T15" s="21">
        <f t="shared" si="4"/>
        <v>5977.2</v>
      </c>
    </row>
    <row r="16" spans="1:20" ht="24" x14ac:dyDescent="0.25">
      <c r="A16" s="4">
        <v>22</v>
      </c>
      <c r="B16" s="4" t="s">
        <v>9</v>
      </c>
      <c r="C16" s="17" t="s">
        <v>44</v>
      </c>
      <c r="D16" s="17" t="s">
        <v>45</v>
      </c>
      <c r="E16" s="6">
        <v>2014</v>
      </c>
      <c r="F16" s="5" t="s">
        <v>12</v>
      </c>
      <c r="G16" s="5" t="s">
        <v>13</v>
      </c>
      <c r="H16" s="7" t="s">
        <v>14</v>
      </c>
      <c r="I16" s="5" t="s">
        <v>15</v>
      </c>
      <c r="J16" s="8"/>
      <c r="K16" s="23">
        <v>55</v>
      </c>
      <c r="L16" s="9">
        <v>223.41527272727274</v>
      </c>
      <c r="M16" s="9">
        <v>12287.84</v>
      </c>
      <c r="N16" s="2">
        <v>63</v>
      </c>
      <c r="O16" s="2">
        <f t="shared" si="0"/>
        <v>3465</v>
      </c>
      <c r="P16" s="2">
        <f t="shared" si="1"/>
        <v>75.599999999999994</v>
      </c>
      <c r="Q16" s="2">
        <f t="shared" si="2"/>
        <v>4158</v>
      </c>
      <c r="R16" s="18"/>
      <c r="S16" s="21">
        <f t="shared" si="3"/>
        <v>64.259999999999991</v>
      </c>
      <c r="T16" s="21">
        <f t="shared" si="4"/>
        <v>3534.2999999999997</v>
      </c>
    </row>
    <row r="17" spans="1:20" ht="36" x14ac:dyDescent="0.25">
      <c r="A17" s="4">
        <v>23</v>
      </c>
      <c r="B17" s="4" t="s">
        <v>9</v>
      </c>
      <c r="C17" s="17" t="s">
        <v>46</v>
      </c>
      <c r="D17" s="17" t="s">
        <v>47</v>
      </c>
      <c r="E17" s="6">
        <v>2012</v>
      </c>
      <c r="F17" s="5" t="s">
        <v>12</v>
      </c>
      <c r="G17" s="5" t="s">
        <v>13</v>
      </c>
      <c r="H17" s="7" t="s">
        <v>14</v>
      </c>
      <c r="I17" s="5" t="s">
        <v>15</v>
      </c>
      <c r="J17" s="8"/>
      <c r="K17" s="23">
        <v>16</v>
      </c>
      <c r="L17" s="9">
        <v>657.10374999999999</v>
      </c>
      <c r="M17" s="9">
        <v>10513.66</v>
      </c>
      <c r="N17" s="2">
        <v>97</v>
      </c>
      <c r="O17" s="2">
        <f t="shared" si="0"/>
        <v>1552</v>
      </c>
      <c r="P17" s="2">
        <f t="shared" si="1"/>
        <v>116.39999999999999</v>
      </c>
      <c r="Q17" s="2">
        <f t="shared" si="2"/>
        <v>1862.3999999999999</v>
      </c>
      <c r="R17" s="18"/>
      <c r="S17" s="21">
        <f t="shared" si="3"/>
        <v>98.94</v>
      </c>
      <c r="T17" s="21">
        <f t="shared" si="4"/>
        <v>1583.04</v>
      </c>
    </row>
    <row r="18" spans="1:20" ht="36" x14ac:dyDescent="0.25">
      <c r="A18" s="4">
        <v>24</v>
      </c>
      <c r="B18" s="4" t="s">
        <v>9</v>
      </c>
      <c r="C18" s="17" t="s">
        <v>48</v>
      </c>
      <c r="D18" s="17" t="s">
        <v>47</v>
      </c>
      <c r="E18" s="6">
        <v>2014</v>
      </c>
      <c r="F18" s="5" t="s">
        <v>12</v>
      </c>
      <c r="G18" s="5" t="s">
        <v>13</v>
      </c>
      <c r="H18" s="7" t="s">
        <v>14</v>
      </c>
      <c r="I18" s="5" t="s">
        <v>15</v>
      </c>
      <c r="J18" s="8"/>
      <c r="K18" s="23">
        <v>26</v>
      </c>
      <c r="L18" s="9">
        <v>438.06884615384621</v>
      </c>
      <c r="M18" s="9">
        <v>11389.79</v>
      </c>
      <c r="N18" s="2">
        <v>124</v>
      </c>
      <c r="O18" s="2">
        <f t="shared" si="0"/>
        <v>3224</v>
      </c>
      <c r="P18" s="2">
        <f t="shared" si="1"/>
        <v>148.79999999999998</v>
      </c>
      <c r="Q18" s="2">
        <f t="shared" si="2"/>
        <v>3868.7999999999997</v>
      </c>
      <c r="R18" s="18"/>
      <c r="S18" s="21">
        <f t="shared" si="3"/>
        <v>126.47999999999998</v>
      </c>
      <c r="T18" s="21">
        <f t="shared" si="4"/>
        <v>3288.4799999999996</v>
      </c>
    </row>
    <row r="19" spans="1:20" ht="48" x14ac:dyDescent="0.25">
      <c r="A19" s="4">
        <v>25</v>
      </c>
      <c r="B19" s="4" t="s">
        <v>9</v>
      </c>
      <c r="C19" s="17" t="s">
        <v>49</v>
      </c>
      <c r="D19" s="17" t="s">
        <v>50</v>
      </c>
      <c r="E19" s="6">
        <v>2013</v>
      </c>
      <c r="F19" s="5" t="s">
        <v>12</v>
      </c>
      <c r="G19" s="5" t="s">
        <v>13</v>
      </c>
      <c r="H19" s="7" t="s">
        <v>14</v>
      </c>
      <c r="I19" s="5" t="s">
        <v>51</v>
      </c>
      <c r="J19" s="8"/>
      <c r="K19" s="23">
        <v>1</v>
      </c>
      <c r="L19" s="9">
        <v>94707.62</v>
      </c>
      <c r="M19" s="9">
        <v>94707.62</v>
      </c>
      <c r="N19" s="2">
        <v>20038</v>
      </c>
      <c r="O19" s="2">
        <f t="shared" si="0"/>
        <v>20038</v>
      </c>
      <c r="P19" s="2">
        <f t="shared" si="1"/>
        <v>24045.599999999999</v>
      </c>
      <c r="Q19" s="2">
        <f t="shared" si="2"/>
        <v>24045.599999999999</v>
      </c>
      <c r="R19" s="18"/>
      <c r="S19" s="21">
        <f t="shared" si="3"/>
        <v>20438.759999999998</v>
      </c>
      <c r="T19" s="21">
        <f t="shared" si="4"/>
        <v>20438.759999999998</v>
      </c>
    </row>
    <row r="20" spans="1:20" ht="24" x14ac:dyDescent="0.25">
      <c r="A20" s="4">
        <v>26</v>
      </c>
      <c r="B20" s="4" t="s">
        <v>9</v>
      </c>
      <c r="C20" s="17" t="s">
        <v>52</v>
      </c>
      <c r="D20" s="17" t="s">
        <v>53</v>
      </c>
      <c r="E20" s="6">
        <v>2012</v>
      </c>
      <c r="F20" s="5" t="s">
        <v>12</v>
      </c>
      <c r="G20" s="5" t="s">
        <v>13</v>
      </c>
      <c r="H20" s="7" t="s">
        <v>14</v>
      </c>
      <c r="I20" s="5" t="s">
        <v>54</v>
      </c>
      <c r="J20" s="15"/>
      <c r="K20" s="24">
        <v>1946.23</v>
      </c>
      <c r="L20" s="9">
        <v>171.5259090652184</v>
      </c>
      <c r="M20" s="9">
        <v>333828.87</v>
      </c>
      <c r="N20" s="2">
        <v>25</v>
      </c>
      <c r="O20" s="2">
        <f t="shared" si="0"/>
        <v>48655.75</v>
      </c>
      <c r="P20" s="2">
        <f t="shared" si="1"/>
        <v>30</v>
      </c>
      <c r="Q20" s="2">
        <f t="shared" si="2"/>
        <v>58386.9</v>
      </c>
      <c r="R20" s="18"/>
      <c r="S20" s="21">
        <f t="shared" si="3"/>
        <v>25.5</v>
      </c>
      <c r="T20" s="21">
        <f t="shared" si="4"/>
        <v>49628.865000000005</v>
      </c>
    </row>
    <row r="21" spans="1:20" ht="48" x14ac:dyDescent="0.25">
      <c r="A21" s="4">
        <v>27</v>
      </c>
      <c r="B21" s="4" t="s">
        <v>9</v>
      </c>
      <c r="C21" s="17" t="s">
        <v>55</v>
      </c>
      <c r="D21" s="17" t="s">
        <v>56</v>
      </c>
      <c r="E21" s="6">
        <v>2014</v>
      </c>
      <c r="F21" s="5" t="s">
        <v>12</v>
      </c>
      <c r="G21" s="5" t="s">
        <v>13</v>
      </c>
      <c r="H21" s="7" t="s">
        <v>14</v>
      </c>
      <c r="I21" s="5" t="s">
        <v>57</v>
      </c>
      <c r="J21" s="8"/>
      <c r="K21" s="23">
        <v>16</v>
      </c>
      <c r="L21" s="9">
        <v>2375</v>
      </c>
      <c r="M21" s="9">
        <v>38000</v>
      </c>
      <c r="N21" s="2">
        <v>672</v>
      </c>
      <c r="O21" s="2">
        <f t="shared" si="0"/>
        <v>10752</v>
      </c>
      <c r="P21" s="2">
        <f t="shared" si="1"/>
        <v>806.4</v>
      </c>
      <c r="Q21" s="2">
        <f t="shared" si="2"/>
        <v>12902.4</v>
      </c>
      <c r="R21" s="18"/>
      <c r="S21" s="21">
        <f t="shared" si="3"/>
        <v>685.44</v>
      </c>
      <c r="T21" s="21">
        <f t="shared" si="4"/>
        <v>10967.04</v>
      </c>
    </row>
    <row r="22" spans="1:20" ht="48" x14ac:dyDescent="0.25">
      <c r="A22" s="4">
        <v>28</v>
      </c>
      <c r="B22" s="4" t="s">
        <v>9</v>
      </c>
      <c r="C22" s="17" t="s">
        <v>58</v>
      </c>
      <c r="D22" s="17" t="s">
        <v>59</v>
      </c>
      <c r="E22" s="6">
        <v>2010</v>
      </c>
      <c r="F22" s="5" t="s">
        <v>12</v>
      </c>
      <c r="G22" s="5" t="s">
        <v>13</v>
      </c>
      <c r="H22" s="7" t="s">
        <v>14</v>
      </c>
      <c r="I22" s="5" t="s">
        <v>57</v>
      </c>
      <c r="J22" s="8"/>
      <c r="K22" s="23">
        <v>31</v>
      </c>
      <c r="L22" s="9">
        <v>1502.4499999999998</v>
      </c>
      <c r="M22" s="9">
        <v>46575.95</v>
      </c>
      <c r="N22" s="2">
        <v>249</v>
      </c>
      <c r="O22" s="2">
        <f t="shared" si="0"/>
        <v>7719</v>
      </c>
      <c r="P22" s="2">
        <f t="shared" si="1"/>
        <v>298.8</v>
      </c>
      <c r="Q22" s="2">
        <f t="shared" si="2"/>
        <v>9262.7999999999993</v>
      </c>
      <c r="R22" s="18"/>
      <c r="S22" s="21">
        <f t="shared" si="3"/>
        <v>253.98</v>
      </c>
      <c r="T22" s="21">
        <f t="shared" si="4"/>
        <v>7873.3799999999992</v>
      </c>
    </row>
    <row r="23" spans="1:20" ht="24" x14ac:dyDescent="0.25">
      <c r="A23" s="4">
        <v>29</v>
      </c>
      <c r="B23" s="4" t="s">
        <v>9</v>
      </c>
      <c r="C23" s="17" t="s">
        <v>60</v>
      </c>
      <c r="D23" s="17" t="s">
        <v>61</v>
      </c>
      <c r="E23" s="6">
        <v>2014</v>
      </c>
      <c r="F23" s="5" t="s">
        <v>12</v>
      </c>
      <c r="G23" s="5" t="s">
        <v>13</v>
      </c>
      <c r="H23" s="7" t="s">
        <v>14</v>
      </c>
      <c r="I23" s="5" t="s">
        <v>15</v>
      </c>
      <c r="J23" s="8"/>
      <c r="K23" s="23">
        <v>1</v>
      </c>
      <c r="L23" s="9">
        <v>404294.12</v>
      </c>
      <c r="M23" s="9">
        <v>404294.12</v>
      </c>
      <c r="N23" s="2">
        <v>114324</v>
      </c>
      <c r="O23" s="2">
        <f t="shared" si="0"/>
        <v>114324</v>
      </c>
      <c r="P23" s="2">
        <f t="shared" si="1"/>
        <v>137188.79999999999</v>
      </c>
      <c r="Q23" s="2">
        <f t="shared" si="2"/>
        <v>137188.79999999999</v>
      </c>
      <c r="R23" s="18"/>
      <c r="S23" s="21">
        <f t="shared" si="3"/>
        <v>116610.48</v>
      </c>
      <c r="T23" s="21">
        <f t="shared" si="4"/>
        <v>116610.48</v>
      </c>
    </row>
    <row r="24" spans="1:20" ht="24" x14ac:dyDescent="0.25">
      <c r="A24" s="4">
        <v>30</v>
      </c>
      <c r="B24" s="4" t="s">
        <v>9</v>
      </c>
      <c r="C24" s="17" t="s">
        <v>62</v>
      </c>
      <c r="D24" s="17" t="s">
        <v>63</v>
      </c>
      <c r="E24" s="6">
        <v>2012</v>
      </c>
      <c r="F24" s="5" t="s">
        <v>12</v>
      </c>
      <c r="G24" s="5" t="s">
        <v>13</v>
      </c>
      <c r="H24" s="7" t="s">
        <v>14</v>
      </c>
      <c r="I24" s="5" t="s">
        <v>51</v>
      </c>
      <c r="J24" s="8"/>
      <c r="K24" s="23">
        <v>5</v>
      </c>
      <c r="L24" s="9">
        <v>491.98400000000004</v>
      </c>
      <c r="M24" s="9">
        <v>2459.92</v>
      </c>
      <c r="N24" s="2">
        <v>72</v>
      </c>
      <c r="O24" s="2">
        <f t="shared" si="0"/>
        <v>360</v>
      </c>
      <c r="P24" s="2">
        <f t="shared" si="1"/>
        <v>86.399999999999991</v>
      </c>
      <c r="Q24" s="2">
        <f t="shared" si="2"/>
        <v>432</v>
      </c>
      <c r="R24" s="18"/>
      <c r="S24" s="21">
        <f t="shared" si="3"/>
        <v>73.439999999999984</v>
      </c>
      <c r="T24" s="21">
        <f t="shared" si="4"/>
        <v>367.20000000000005</v>
      </c>
    </row>
    <row r="25" spans="1:20" ht="24" x14ac:dyDescent="0.25">
      <c r="A25" s="4">
        <v>32</v>
      </c>
      <c r="B25" s="4" t="s">
        <v>9</v>
      </c>
      <c r="C25" s="17" t="s">
        <v>64</v>
      </c>
      <c r="D25" s="17" t="s">
        <v>65</v>
      </c>
      <c r="E25" s="6">
        <v>2012</v>
      </c>
      <c r="F25" s="5" t="s">
        <v>12</v>
      </c>
      <c r="G25" s="5" t="s">
        <v>13</v>
      </c>
      <c r="H25" s="7" t="s">
        <v>14</v>
      </c>
      <c r="I25" s="5" t="s">
        <v>15</v>
      </c>
      <c r="J25" s="8"/>
      <c r="K25" s="23">
        <v>6</v>
      </c>
      <c r="L25" s="9">
        <v>12630.220000000001</v>
      </c>
      <c r="M25" s="9">
        <v>75781.320000000007</v>
      </c>
      <c r="N25" s="2">
        <v>1856</v>
      </c>
      <c r="O25" s="2">
        <f t="shared" si="0"/>
        <v>11136</v>
      </c>
      <c r="P25" s="2">
        <f t="shared" si="1"/>
        <v>2227.1999999999998</v>
      </c>
      <c r="Q25" s="2">
        <f t="shared" si="2"/>
        <v>13363.199999999999</v>
      </c>
      <c r="R25" s="18"/>
      <c r="S25" s="21">
        <f t="shared" si="3"/>
        <v>1893.12</v>
      </c>
      <c r="T25" s="21">
        <f t="shared" si="4"/>
        <v>11358.719999999998</v>
      </c>
    </row>
    <row r="26" spans="1:20" ht="24" x14ac:dyDescent="0.25">
      <c r="A26" s="4">
        <v>33</v>
      </c>
      <c r="B26" s="4" t="s">
        <v>9</v>
      </c>
      <c r="C26" s="17" t="s">
        <v>66</v>
      </c>
      <c r="D26" s="17" t="s">
        <v>67</v>
      </c>
      <c r="E26" s="6">
        <v>2012</v>
      </c>
      <c r="F26" s="5" t="s">
        <v>12</v>
      </c>
      <c r="G26" s="5" t="s">
        <v>13</v>
      </c>
      <c r="H26" s="7" t="s">
        <v>14</v>
      </c>
      <c r="I26" s="5" t="s">
        <v>15</v>
      </c>
      <c r="J26" s="8"/>
      <c r="K26" s="23">
        <v>1</v>
      </c>
      <c r="L26" s="9">
        <v>189640.07</v>
      </c>
      <c r="M26" s="9">
        <v>189640.07</v>
      </c>
      <c r="N26" s="2">
        <v>27874</v>
      </c>
      <c r="O26" s="2">
        <f t="shared" si="0"/>
        <v>27874</v>
      </c>
      <c r="P26" s="2">
        <f t="shared" si="1"/>
        <v>33448.799999999996</v>
      </c>
      <c r="Q26" s="2">
        <f t="shared" si="2"/>
        <v>33448.799999999996</v>
      </c>
      <c r="R26" s="18"/>
      <c r="S26" s="21">
        <f t="shared" si="3"/>
        <v>28431.479999999996</v>
      </c>
      <c r="T26" s="21">
        <f t="shared" si="4"/>
        <v>28431.479999999996</v>
      </c>
    </row>
    <row r="27" spans="1:20" ht="24" x14ac:dyDescent="0.25">
      <c r="A27" s="4">
        <v>34</v>
      </c>
      <c r="B27" s="4" t="s">
        <v>9</v>
      </c>
      <c r="C27" s="17" t="s">
        <v>68</v>
      </c>
      <c r="D27" s="17" t="s">
        <v>69</v>
      </c>
      <c r="E27" s="6">
        <v>2012</v>
      </c>
      <c r="F27" s="5" t="s">
        <v>12</v>
      </c>
      <c r="G27" s="5" t="s">
        <v>13</v>
      </c>
      <c r="H27" s="7" t="s">
        <v>14</v>
      </c>
      <c r="I27" s="5" t="s">
        <v>15</v>
      </c>
      <c r="J27" s="8"/>
      <c r="K27" s="23">
        <v>44</v>
      </c>
      <c r="L27" s="9">
        <v>3858.9186363636368</v>
      </c>
      <c r="M27" s="9">
        <v>169792.42</v>
      </c>
      <c r="N27" s="2">
        <v>835</v>
      </c>
      <c r="O27" s="2">
        <f t="shared" si="0"/>
        <v>36740</v>
      </c>
      <c r="P27" s="2">
        <f t="shared" si="1"/>
        <v>1002</v>
      </c>
      <c r="Q27" s="2">
        <f t="shared" si="2"/>
        <v>44088</v>
      </c>
      <c r="R27" s="18"/>
      <c r="S27" s="21">
        <f t="shared" si="3"/>
        <v>851.69999999999993</v>
      </c>
      <c r="T27" s="21">
        <f t="shared" si="4"/>
        <v>37474.800000000003</v>
      </c>
    </row>
    <row r="28" spans="1:20" ht="24" x14ac:dyDescent="0.25">
      <c r="A28" s="4">
        <v>35</v>
      </c>
      <c r="B28" s="4" t="s">
        <v>9</v>
      </c>
      <c r="C28" s="17" t="s">
        <v>70</v>
      </c>
      <c r="D28" s="17" t="s">
        <v>71</v>
      </c>
      <c r="E28" s="6">
        <v>2012</v>
      </c>
      <c r="F28" s="5" t="s">
        <v>12</v>
      </c>
      <c r="G28" s="5" t="s">
        <v>13</v>
      </c>
      <c r="H28" s="7" t="s">
        <v>14</v>
      </c>
      <c r="I28" s="5" t="s">
        <v>15</v>
      </c>
      <c r="J28" s="8"/>
      <c r="K28" s="23">
        <v>30</v>
      </c>
      <c r="L28" s="9">
        <v>4196.5636666666669</v>
      </c>
      <c r="M28" s="9">
        <v>125896.91</v>
      </c>
      <c r="N28" s="2">
        <v>617</v>
      </c>
      <c r="O28" s="2">
        <f t="shared" si="0"/>
        <v>18510</v>
      </c>
      <c r="P28" s="2">
        <f t="shared" si="1"/>
        <v>740.4</v>
      </c>
      <c r="Q28" s="2">
        <f t="shared" si="2"/>
        <v>22212</v>
      </c>
      <c r="R28" s="18"/>
      <c r="S28" s="21">
        <f t="shared" si="3"/>
        <v>629.34</v>
      </c>
      <c r="T28" s="21">
        <f t="shared" si="4"/>
        <v>18880.2</v>
      </c>
    </row>
    <row r="29" spans="1:20" ht="24" x14ac:dyDescent="0.25">
      <c r="A29" s="4">
        <v>36</v>
      </c>
      <c r="B29" s="4" t="s">
        <v>9</v>
      </c>
      <c r="C29" s="17" t="s">
        <v>72</v>
      </c>
      <c r="D29" s="17" t="s">
        <v>73</v>
      </c>
      <c r="E29" s="6">
        <v>2014</v>
      </c>
      <c r="F29" s="5" t="s">
        <v>12</v>
      </c>
      <c r="G29" s="5" t="s">
        <v>13</v>
      </c>
      <c r="H29" s="7" t="s">
        <v>14</v>
      </c>
      <c r="I29" s="5" t="s">
        <v>15</v>
      </c>
      <c r="J29" s="8"/>
      <c r="K29" s="23">
        <v>4</v>
      </c>
      <c r="L29" s="9">
        <v>5907.7174999999997</v>
      </c>
      <c r="M29" s="9">
        <v>23630.87</v>
      </c>
      <c r="N29" s="2">
        <v>1671</v>
      </c>
      <c r="O29" s="2">
        <f t="shared" si="0"/>
        <v>6684</v>
      </c>
      <c r="P29" s="2">
        <f t="shared" si="1"/>
        <v>2005.1999999999998</v>
      </c>
      <c r="Q29" s="2">
        <f t="shared" si="2"/>
        <v>8020.7999999999993</v>
      </c>
      <c r="R29" s="18"/>
      <c r="S29" s="21">
        <f t="shared" si="3"/>
        <v>1704.42</v>
      </c>
      <c r="T29" s="21">
        <f t="shared" si="4"/>
        <v>6817.68</v>
      </c>
    </row>
    <row r="30" spans="1:20" ht="24" x14ac:dyDescent="0.25">
      <c r="A30" s="4">
        <v>37</v>
      </c>
      <c r="B30" s="4" t="s">
        <v>9</v>
      </c>
      <c r="C30" s="17" t="s">
        <v>74</v>
      </c>
      <c r="D30" s="17" t="s">
        <v>75</v>
      </c>
      <c r="E30" s="6">
        <v>2012</v>
      </c>
      <c r="F30" s="5" t="s">
        <v>12</v>
      </c>
      <c r="G30" s="5" t="s">
        <v>13</v>
      </c>
      <c r="H30" s="7" t="s">
        <v>14</v>
      </c>
      <c r="I30" s="5" t="s">
        <v>15</v>
      </c>
      <c r="J30" s="8"/>
      <c r="K30" s="23">
        <v>1</v>
      </c>
      <c r="L30" s="9">
        <v>30752.44</v>
      </c>
      <c r="M30" s="9">
        <v>30752.44</v>
      </c>
      <c r="N30" s="2">
        <v>4520</v>
      </c>
      <c r="O30" s="2">
        <f t="shared" si="0"/>
        <v>4520</v>
      </c>
      <c r="P30" s="2">
        <f t="shared" si="1"/>
        <v>5424</v>
      </c>
      <c r="Q30" s="2">
        <f t="shared" si="2"/>
        <v>5424</v>
      </c>
      <c r="R30" s="18"/>
      <c r="S30" s="21">
        <f t="shared" si="3"/>
        <v>4610.4000000000005</v>
      </c>
      <c r="T30" s="21">
        <f t="shared" si="4"/>
        <v>4610.4000000000005</v>
      </c>
    </row>
    <row r="31" spans="1:20" ht="24" x14ac:dyDescent="0.25">
      <c r="A31" s="4">
        <v>38</v>
      </c>
      <c r="B31" s="4" t="s">
        <v>9</v>
      </c>
      <c r="C31" s="17" t="s">
        <v>76</v>
      </c>
      <c r="D31" s="17" t="s">
        <v>77</v>
      </c>
      <c r="E31" s="6">
        <v>2014</v>
      </c>
      <c r="F31" s="5" t="s">
        <v>12</v>
      </c>
      <c r="G31" s="5" t="s">
        <v>13</v>
      </c>
      <c r="H31" s="7" t="s">
        <v>14</v>
      </c>
      <c r="I31" s="5" t="s">
        <v>15</v>
      </c>
      <c r="J31" s="8"/>
      <c r="K31" s="23">
        <v>30</v>
      </c>
      <c r="L31" s="9">
        <v>341.78300000000002</v>
      </c>
      <c r="M31" s="9">
        <v>10253.49</v>
      </c>
      <c r="N31" s="2">
        <v>97</v>
      </c>
      <c r="O31" s="2">
        <f t="shared" si="0"/>
        <v>2910</v>
      </c>
      <c r="P31" s="2">
        <f t="shared" si="1"/>
        <v>116.39999999999999</v>
      </c>
      <c r="Q31" s="2">
        <f t="shared" si="2"/>
        <v>3492</v>
      </c>
      <c r="R31" s="18"/>
      <c r="S31" s="21">
        <f t="shared" si="3"/>
        <v>98.94</v>
      </c>
      <c r="T31" s="21">
        <f t="shared" si="4"/>
        <v>2968.2000000000003</v>
      </c>
    </row>
    <row r="32" spans="1:20" ht="24" x14ac:dyDescent="0.25">
      <c r="A32" s="4">
        <v>39</v>
      </c>
      <c r="B32" s="4" t="s">
        <v>9</v>
      </c>
      <c r="C32" s="17" t="s">
        <v>78</v>
      </c>
      <c r="D32" s="17" t="s">
        <v>79</v>
      </c>
      <c r="E32" s="6">
        <v>2014</v>
      </c>
      <c r="F32" s="5" t="s">
        <v>12</v>
      </c>
      <c r="G32" s="5" t="s">
        <v>13</v>
      </c>
      <c r="H32" s="7" t="s">
        <v>14</v>
      </c>
      <c r="I32" s="5" t="s">
        <v>15</v>
      </c>
      <c r="J32" s="8"/>
      <c r="K32" s="23">
        <v>30</v>
      </c>
      <c r="L32" s="9">
        <v>341.78300000000002</v>
      </c>
      <c r="M32" s="9">
        <v>10253.49</v>
      </c>
      <c r="N32" s="2">
        <v>97</v>
      </c>
      <c r="O32" s="2">
        <f t="shared" si="0"/>
        <v>2910</v>
      </c>
      <c r="P32" s="2">
        <f t="shared" si="1"/>
        <v>116.39999999999999</v>
      </c>
      <c r="Q32" s="2">
        <f t="shared" si="2"/>
        <v>3492</v>
      </c>
      <c r="R32" s="18"/>
      <c r="S32" s="21">
        <f t="shared" si="3"/>
        <v>98.94</v>
      </c>
      <c r="T32" s="21">
        <f t="shared" si="4"/>
        <v>2968.2000000000003</v>
      </c>
    </row>
    <row r="33" spans="1:20" ht="24" x14ac:dyDescent="0.25">
      <c r="A33" s="4">
        <v>40</v>
      </c>
      <c r="B33" s="4" t="s">
        <v>9</v>
      </c>
      <c r="C33" s="17" t="s">
        <v>80</v>
      </c>
      <c r="D33" s="17" t="s">
        <v>81</v>
      </c>
      <c r="E33" s="6">
        <v>2014</v>
      </c>
      <c r="F33" s="5" t="s">
        <v>12</v>
      </c>
      <c r="G33" s="5" t="s">
        <v>13</v>
      </c>
      <c r="H33" s="7" t="s">
        <v>14</v>
      </c>
      <c r="I33" s="5" t="s">
        <v>15</v>
      </c>
      <c r="J33" s="8"/>
      <c r="K33" s="23">
        <v>60</v>
      </c>
      <c r="L33" s="9">
        <v>341.68033333333335</v>
      </c>
      <c r="M33" s="9">
        <v>20500.82</v>
      </c>
      <c r="N33" s="2">
        <v>97</v>
      </c>
      <c r="O33" s="2">
        <f t="shared" si="0"/>
        <v>5820</v>
      </c>
      <c r="P33" s="2">
        <f t="shared" si="1"/>
        <v>116.39999999999999</v>
      </c>
      <c r="Q33" s="2">
        <f t="shared" si="2"/>
        <v>6984</v>
      </c>
      <c r="R33" s="18"/>
      <c r="S33" s="21">
        <f t="shared" si="3"/>
        <v>98.94</v>
      </c>
      <c r="T33" s="21">
        <f t="shared" si="4"/>
        <v>5936.4000000000005</v>
      </c>
    </row>
    <row r="34" spans="1:20" ht="24" x14ac:dyDescent="0.25">
      <c r="A34" s="4">
        <v>41</v>
      </c>
      <c r="B34" s="4" t="s">
        <v>9</v>
      </c>
      <c r="C34" s="17" t="s">
        <v>82</v>
      </c>
      <c r="D34" s="17" t="s">
        <v>83</v>
      </c>
      <c r="E34" s="6">
        <v>2014</v>
      </c>
      <c r="F34" s="5" t="s">
        <v>12</v>
      </c>
      <c r="G34" s="5" t="s">
        <v>13</v>
      </c>
      <c r="H34" s="7" t="s">
        <v>14</v>
      </c>
      <c r="I34" s="5" t="s">
        <v>15</v>
      </c>
      <c r="J34" s="8"/>
      <c r="K34" s="23">
        <v>30</v>
      </c>
      <c r="L34" s="9">
        <v>341.78300000000002</v>
      </c>
      <c r="M34" s="9">
        <v>10253.49</v>
      </c>
      <c r="N34" s="2">
        <v>97</v>
      </c>
      <c r="O34" s="2">
        <f t="shared" si="0"/>
        <v>2910</v>
      </c>
      <c r="P34" s="2">
        <f t="shared" si="1"/>
        <v>116.39999999999999</v>
      </c>
      <c r="Q34" s="2">
        <f t="shared" si="2"/>
        <v>3492</v>
      </c>
      <c r="R34" s="18"/>
      <c r="S34" s="21">
        <f t="shared" si="3"/>
        <v>98.94</v>
      </c>
      <c r="T34" s="21">
        <f t="shared" si="4"/>
        <v>2968.2000000000003</v>
      </c>
    </row>
    <row r="35" spans="1:20" ht="24" x14ac:dyDescent="0.25">
      <c r="A35" s="4">
        <v>42</v>
      </c>
      <c r="B35" s="4" t="s">
        <v>9</v>
      </c>
      <c r="C35" s="17" t="s">
        <v>84</v>
      </c>
      <c r="D35" s="17" t="s">
        <v>85</v>
      </c>
      <c r="E35" s="6">
        <v>2014</v>
      </c>
      <c r="F35" s="5" t="s">
        <v>12</v>
      </c>
      <c r="G35" s="5" t="s">
        <v>13</v>
      </c>
      <c r="H35" s="7" t="s">
        <v>14</v>
      </c>
      <c r="I35" s="5" t="s">
        <v>15</v>
      </c>
      <c r="J35" s="8"/>
      <c r="K35" s="23">
        <v>30</v>
      </c>
      <c r="L35" s="9">
        <v>341.78199999999998</v>
      </c>
      <c r="M35" s="9">
        <v>10253.459999999999</v>
      </c>
      <c r="N35" s="2">
        <v>97</v>
      </c>
      <c r="O35" s="2">
        <f t="shared" si="0"/>
        <v>2910</v>
      </c>
      <c r="P35" s="2">
        <f t="shared" si="1"/>
        <v>116.39999999999999</v>
      </c>
      <c r="Q35" s="2">
        <f t="shared" si="2"/>
        <v>3492</v>
      </c>
      <c r="R35" s="18"/>
      <c r="S35" s="21">
        <f t="shared" si="3"/>
        <v>98.94</v>
      </c>
      <c r="T35" s="21">
        <f t="shared" si="4"/>
        <v>2968.2000000000003</v>
      </c>
    </row>
    <row r="36" spans="1:20" ht="24" x14ac:dyDescent="0.25">
      <c r="A36" s="4">
        <v>43</v>
      </c>
      <c r="B36" s="4" t="s">
        <v>9</v>
      </c>
      <c r="C36" s="17" t="s">
        <v>86</v>
      </c>
      <c r="D36" s="17" t="s">
        <v>87</v>
      </c>
      <c r="E36" s="6">
        <v>2014</v>
      </c>
      <c r="F36" s="5" t="s">
        <v>12</v>
      </c>
      <c r="G36" s="5" t="s">
        <v>13</v>
      </c>
      <c r="H36" s="7" t="s">
        <v>14</v>
      </c>
      <c r="I36" s="5" t="s">
        <v>15</v>
      </c>
      <c r="J36" s="8"/>
      <c r="K36" s="23">
        <v>1</v>
      </c>
      <c r="L36" s="9">
        <v>2254.7600000000002</v>
      </c>
      <c r="M36" s="9">
        <v>2254.7600000000002</v>
      </c>
      <c r="N36" s="2">
        <v>638</v>
      </c>
      <c r="O36" s="2">
        <f t="shared" si="0"/>
        <v>638</v>
      </c>
      <c r="P36" s="2">
        <f t="shared" si="1"/>
        <v>765.6</v>
      </c>
      <c r="Q36" s="2">
        <f t="shared" si="2"/>
        <v>765.6</v>
      </c>
      <c r="R36" s="18"/>
      <c r="S36" s="21">
        <f t="shared" si="3"/>
        <v>650.7600000000001</v>
      </c>
      <c r="T36" s="21">
        <f t="shared" si="4"/>
        <v>650.7600000000001</v>
      </c>
    </row>
    <row r="37" spans="1:20" ht="24" x14ac:dyDescent="0.25">
      <c r="A37" s="4">
        <v>44</v>
      </c>
      <c r="B37" s="4" t="s">
        <v>9</v>
      </c>
      <c r="C37" s="17" t="s">
        <v>88</v>
      </c>
      <c r="D37" s="17" t="s">
        <v>89</v>
      </c>
      <c r="E37" s="6">
        <v>2012</v>
      </c>
      <c r="F37" s="5" t="s">
        <v>12</v>
      </c>
      <c r="G37" s="5" t="s">
        <v>13</v>
      </c>
      <c r="H37" s="7" t="s">
        <v>14</v>
      </c>
      <c r="I37" s="5" t="s">
        <v>15</v>
      </c>
      <c r="J37" s="8"/>
      <c r="K37" s="23">
        <v>4</v>
      </c>
      <c r="L37" s="9">
        <v>6483.585</v>
      </c>
      <c r="M37" s="9">
        <v>25934.34</v>
      </c>
      <c r="N37" s="2">
        <v>953</v>
      </c>
      <c r="O37" s="2">
        <f t="shared" si="0"/>
        <v>3812</v>
      </c>
      <c r="P37" s="2">
        <f t="shared" si="1"/>
        <v>1143.5999999999999</v>
      </c>
      <c r="Q37" s="2">
        <f t="shared" si="2"/>
        <v>4574.3999999999996</v>
      </c>
      <c r="R37" s="18"/>
      <c r="S37" s="21">
        <f t="shared" si="3"/>
        <v>972.06</v>
      </c>
      <c r="T37" s="21">
        <f t="shared" si="4"/>
        <v>3888.24</v>
      </c>
    </row>
    <row r="38" spans="1:20" ht="24" x14ac:dyDescent="0.25">
      <c r="A38" s="4">
        <v>45</v>
      </c>
      <c r="B38" s="4" t="s">
        <v>9</v>
      </c>
      <c r="C38" s="17" t="s">
        <v>90</v>
      </c>
      <c r="D38" s="17" t="s">
        <v>91</v>
      </c>
      <c r="E38" s="6">
        <v>2012</v>
      </c>
      <c r="F38" s="5" t="s">
        <v>12</v>
      </c>
      <c r="G38" s="5" t="s">
        <v>13</v>
      </c>
      <c r="H38" s="7" t="s">
        <v>14</v>
      </c>
      <c r="I38" s="5" t="s">
        <v>15</v>
      </c>
      <c r="J38" s="8"/>
      <c r="K38" s="23">
        <v>80</v>
      </c>
      <c r="L38" s="9">
        <v>30.829124999999998</v>
      </c>
      <c r="M38" s="9">
        <v>2466.33</v>
      </c>
      <c r="N38" s="2">
        <v>5</v>
      </c>
      <c r="O38" s="2">
        <f t="shared" si="0"/>
        <v>400</v>
      </c>
      <c r="P38" s="2">
        <f t="shared" si="1"/>
        <v>6</v>
      </c>
      <c r="Q38" s="2">
        <f t="shared" si="2"/>
        <v>480</v>
      </c>
      <c r="R38" s="18"/>
      <c r="S38" s="21">
        <f t="shared" si="3"/>
        <v>5.0999999999999996</v>
      </c>
      <c r="T38" s="21">
        <f t="shared" si="4"/>
        <v>408</v>
      </c>
    </row>
    <row r="39" spans="1:20" ht="24" x14ac:dyDescent="0.25">
      <c r="A39" s="4">
        <v>46</v>
      </c>
      <c r="B39" s="4" t="s">
        <v>9</v>
      </c>
      <c r="C39" s="17" t="s">
        <v>92</v>
      </c>
      <c r="D39" s="17" t="s">
        <v>93</v>
      </c>
      <c r="E39" s="6">
        <v>2012</v>
      </c>
      <c r="F39" s="5" t="s">
        <v>12</v>
      </c>
      <c r="G39" s="5" t="s">
        <v>13</v>
      </c>
      <c r="H39" s="7" t="s">
        <v>14</v>
      </c>
      <c r="I39" s="5" t="s">
        <v>15</v>
      </c>
      <c r="J39" s="8"/>
      <c r="K39" s="23">
        <v>88</v>
      </c>
      <c r="L39" s="9">
        <v>96.097499999999997</v>
      </c>
      <c r="M39" s="9">
        <v>8456.58</v>
      </c>
      <c r="N39" s="2">
        <v>14</v>
      </c>
      <c r="O39" s="2">
        <f t="shared" si="0"/>
        <v>1232</v>
      </c>
      <c r="P39" s="2">
        <f t="shared" si="1"/>
        <v>16.8</v>
      </c>
      <c r="Q39" s="2">
        <f t="shared" si="2"/>
        <v>1478.3999999999999</v>
      </c>
      <c r="R39" s="18"/>
      <c r="S39" s="21">
        <f t="shared" si="3"/>
        <v>14.280000000000001</v>
      </c>
      <c r="T39" s="21">
        <f t="shared" si="4"/>
        <v>1256.6399999999999</v>
      </c>
    </row>
    <row r="40" spans="1:20" ht="24" x14ac:dyDescent="0.25">
      <c r="A40" s="4">
        <v>47</v>
      </c>
      <c r="B40" s="4" t="s">
        <v>9</v>
      </c>
      <c r="C40" s="17" t="s">
        <v>94</v>
      </c>
      <c r="D40" s="17" t="s">
        <v>95</v>
      </c>
      <c r="E40" s="6">
        <v>2014</v>
      </c>
      <c r="F40" s="5" t="s">
        <v>12</v>
      </c>
      <c r="G40" s="5" t="s">
        <v>13</v>
      </c>
      <c r="H40" s="7" t="s">
        <v>14</v>
      </c>
      <c r="I40" s="5" t="s">
        <v>15</v>
      </c>
      <c r="J40" s="8"/>
      <c r="K40" s="23">
        <v>32</v>
      </c>
      <c r="L40" s="9">
        <v>676.43343749999997</v>
      </c>
      <c r="M40" s="9">
        <v>21645.87</v>
      </c>
      <c r="N40" s="2">
        <v>191</v>
      </c>
      <c r="O40" s="2">
        <f t="shared" si="0"/>
        <v>6112</v>
      </c>
      <c r="P40" s="2">
        <f t="shared" si="1"/>
        <v>229.2</v>
      </c>
      <c r="Q40" s="2">
        <f t="shared" si="2"/>
        <v>7334.4</v>
      </c>
      <c r="R40" s="18"/>
      <c r="S40" s="21">
        <f t="shared" si="3"/>
        <v>194.82</v>
      </c>
      <c r="T40" s="21">
        <f t="shared" si="4"/>
        <v>6234.24</v>
      </c>
    </row>
    <row r="41" spans="1:20" ht="24" x14ac:dyDescent="0.25">
      <c r="A41" s="4">
        <v>48</v>
      </c>
      <c r="B41" s="4" t="s">
        <v>9</v>
      </c>
      <c r="C41" s="17" t="s">
        <v>96</v>
      </c>
      <c r="D41" s="17" t="s">
        <v>97</v>
      </c>
      <c r="E41" s="6">
        <v>2014</v>
      </c>
      <c r="F41" s="5" t="s">
        <v>12</v>
      </c>
      <c r="G41" s="5" t="s">
        <v>13</v>
      </c>
      <c r="H41" s="7" t="s">
        <v>14</v>
      </c>
      <c r="I41" s="5" t="s">
        <v>15</v>
      </c>
      <c r="J41" s="8"/>
      <c r="K41" s="23">
        <v>6</v>
      </c>
      <c r="L41" s="9">
        <v>579.79499999999996</v>
      </c>
      <c r="M41" s="9">
        <v>3478.77</v>
      </c>
      <c r="N41" s="2">
        <v>164</v>
      </c>
      <c r="O41" s="2">
        <f t="shared" si="0"/>
        <v>984</v>
      </c>
      <c r="P41" s="2">
        <f t="shared" si="1"/>
        <v>196.79999999999998</v>
      </c>
      <c r="Q41" s="2">
        <f t="shared" si="2"/>
        <v>1180.8</v>
      </c>
      <c r="R41" s="18"/>
      <c r="S41" s="21">
        <f t="shared" si="3"/>
        <v>167.27999999999997</v>
      </c>
      <c r="T41" s="21">
        <f t="shared" si="4"/>
        <v>1003.68</v>
      </c>
    </row>
    <row r="42" spans="1:20" ht="24" x14ac:dyDescent="0.25">
      <c r="A42" s="4">
        <v>49</v>
      </c>
      <c r="B42" s="4" t="s">
        <v>9</v>
      </c>
      <c r="C42" s="17" t="s">
        <v>98</v>
      </c>
      <c r="D42" s="17" t="s">
        <v>99</v>
      </c>
      <c r="E42" s="6">
        <v>2012</v>
      </c>
      <c r="F42" s="5" t="s">
        <v>12</v>
      </c>
      <c r="G42" s="5" t="s">
        <v>13</v>
      </c>
      <c r="H42" s="7" t="s">
        <v>14</v>
      </c>
      <c r="I42" s="5" t="s">
        <v>54</v>
      </c>
      <c r="J42" s="8"/>
      <c r="K42" s="23">
        <v>249.67</v>
      </c>
      <c r="L42" s="9">
        <v>171.52512368804872</v>
      </c>
      <c r="M42" s="9">
        <f>J42*L42</f>
        <v>0</v>
      </c>
      <c r="N42" s="2">
        <v>25</v>
      </c>
      <c r="O42" s="2">
        <f t="shared" si="0"/>
        <v>6241.75</v>
      </c>
      <c r="P42" s="2">
        <f t="shared" si="1"/>
        <v>30</v>
      </c>
      <c r="Q42" s="2">
        <f t="shared" si="2"/>
        <v>7490.0999999999995</v>
      </c>
      <c r="R42" s="18" t="s">
        <v>1758</v>
      </c>
      <c r="S42" s="21">
        <f t="shared" si="3"/>
        <v>25.5</v>
      </c>
      <c r="T42" s="21">
        <f t="shared" si="4"/>
        <v>6366.585</v>
      </c>
    </row>
    <row r="43" spans="1:20" ht="24" x14ac:dyDescent="0.25">
      <c r="A43" s="4">
        <v>50</v>
      </c>
      <c r="B43" s="4" t="s">
        <v>9</v>
      </c>
      <c r="C43" s="17" t="s">
        <v>100</v>
      </c>
      <c r="D43" s="17" t="s">
        <v>101</v>
      </c>
      <c r="E43" s="6">
        <v>2013</v>
      </c>
      <c r="F43" s="5" t="s">
        <v>12</v>
      </c>
      <c r="G43" s="5" t="s">
        <v>13</v>
      </c>
      <c r="H43" s="7" t="s">
        <v>14</v>
      </c>
      <c r="I43" s="5" t="s">
        <v>15</v>
      </c>
      <c r="J43" s="8"/>
      <c r="K43" s="23">
        <v>48</v>
      </c>
      <c r="L43" s="9">
        <v>35.707083333333337</v>
      </c>
      <c r="M43" s="9">
        <v>1713.94</v>
      </c>
      <c r="N43" s="2">
        <v>8</v>
      </c>
      <c r="O43" s="2">
        <f t="shared" si="0"/>
        <v>384</v>
      </c>
      <c r="P43" s="2">
        <f t="shared" si="1"/>
        <v>9.6</v>
      </c>
      <c r="Q43" s="2">
        <f t="shared" si="2"/>
        <v>460.79999999999995</v>
      </c>
      <c r="R43" s="18"/>
      <c r="S43" s="21">
        <f t="shared" si="3"/>
        <v>8.16</v>
      </c>
      <c r="T43" s="21">
        <f t="shared" si="4"/>
        <v>391.67999999999995</v>
      </c>
    </row>
    <row r="44" spans="1:20" ht="24" x14ac:dyDescent="0.25">
      <c r="A44" s="4">
        <v>51</v>
      </c>
      <c r="B44" s="4" t="s">
        <v>9</v>
      </c>
      <c r="C44" s="17" t="s">
        <v>102</v>
      </c>
      <c r="D44" s="17" t="s">
        <v>103</v>
      </c>
      <c r="E44" s="6">
        <v>2014</v>
      </c>
      <c r="F44" s="5" t="s">
        <v>12</v>
      </c>
      <c r="G44" s="5" t="s">
        <v>13</v>
      </c>
      <c r="H44" s="7" t="s">
        <v>14</v>
      </c>
      <c r="I44" s="5" t="s">
        <v>15</v>
      </c>
      <c r="J44" s="8"/>
      <c r="K44" s="23">
        <v>5</v>
      </c>
      <c r="L44" s="9">
        <v>4724.2780000000002</v>
      </c>
      <c r="M44" s="9">
        <v>23621.39</v>
      </c>
      <c r="N44" s="2">
        <v>1336</v>
      </c>
      <c r="O44" s="2">
        <f t="shared" si="0"/>
        <v>6680</v>
      </c>
      <c r="P44" s="2">
        <f t="shared" si="1"/>
        <v>1603.2</v>
      </c>
      <c r="Q44" s="2">
        <f t="shared" si="2"/>
        <v>8016</v>
      </c>
      <c r="R44" s="18"/>
      <c r="S44" s="21">
        <f t="shared" si="3"/>
        <v>1362.72</v>
      </c>
      <c r="T44" s="21">
        <f t="shared" si="4"/>
        <v>6813.5999999999995</v>
      </c>
    </row>
    <row r="45" spans="1:20" ht="24" x14ac:dyDescent="0.25">
      <c r="A45" s="4">
        <v>52</v>
      </c>
      <c r="B45" s="4" t="s">
        <v>9</v>
      </c>
      <c r="C45" s="17" t="s">
        <v>104</v>
      </c>
      <c r="D45" s="17" t="s">
        <v>105</v>
      </c>
      <c r="E45" s="6">
        <v>2014</v>
      </c>
      <c r="F45" s="5" t="s">
        <v>12</v>
      </c>
      <c r="G45" s="5" t="s">
        <v>13</v>
      </c>
      <c r="H45" s="7" t="s">
        <v>14</v>
      </c>
      <c r="I45" s="5" t="s">
        <v>15</v>
      </c>
      <c r="J45" s="8"/>
      <c r="K45" s="23">
        <v>5</v>
      </c>
      <c r="L45" s="9">
        <v>10092.77</v>
      </c>
      <c r="M45" s="9">
        <v>50463.85</v>
      </c>
      <c r="N45" s="2">
        <v>2854</v>
      </c>
      <c r="O45" s="2">
        <f t="shared" si="0"/>
        <v>14270</v>
      </c>
      <c r="P45" s="2">
        <f t="shared" si="1"/>
        <v>3424.7999999999997</v>
      </c>
      <c r="Q45" s="2">
        <f t="shared" si="2"/>
        <v>17124</v>
      </c>
      <c r="R45" s="18"/>
      <c r="S45" s="21">
        <f t="shared" si="3"/>
        <v>2911.08</v>
      </c>
      <c r="T45" s="21">
        <f t="shared" si="4"/>
        <v>14555.400000000001</v>
      </c>
    </row>
    <row r="46" spans="1:20" ht="24" x14ac:dyDescent="0.25">
      <c r="A46" s="4">
        <v>53</v>
      </c>
      <c r="B46" s="4" t="s">
        <v>9</v>
      </c>
      <c r="C46" s="17" t="s">
        <v>106</v>
      </c>
      <c r="D46" s="17" t="s">
        <v>107</v>
      </c>
      <c r="E46" s="6">
        <v>2012</v>
      </c>
      <c r="F46" s="5" t="s">
        <v>12</v>
      </c>
      <c r="G46" s="5" t="s">
        <v>13</v>
      </c>
      <c r="H46" s="7" t="s">
        <v>14</v>
      </c>
      <c r="I46" s="5" t="s">
        <v>108</v>
      </c>
      <c r="J46" s="8"/>
      <c r="K46" s="23">
        <v>29.33</v>
      </c>
      <c r="L46" s="9">
        <v>397.60245482441189</v>
      </c>
      <c r="M46" s="9">
        <v>11661.68</v>
      </c>
      <c r="N46" s="2">
        <v>58</v>
      </c>
      <c r="O46" s="2">
        <f t="shared" si="0"/>
        <v>1701.1399999999999</v>
      </c>
      <c r="P46" s="2">
        <f t="shared" si="1"/>
        <v>69.599999999999994</v>
      </c>
      <c r="Q46" s="2">
        <f t="shared" si="2"/>
        <v>2041.3679999999997</v>
      </c>
      <c r="R46" s="18"/>
      <c r="S46" s="21">
        <f t="shared" si="3"/>
        <v>59.16</v>
      </c>
      <c r="T46" s="21">
        <f t="shared" si="4"/>
        <v>1735.1627999999996</v>
      </c>
    </row>
    <row r="47" spans="1:20" ht="24" x14ac:dyDescent="0.25">
      <c r="A47" s="4">
        <v>54</v>
      </c>
      <c r="B47" s="4" t="s">
        <v>9</v>
      </c>
      <c r="C47" s="17" t="s">
        <v>109</v>
      </c>
      <c r="D47" s="17" t="s">
        <v>110</v>
      </c>
      <c r="E47" s="6">
        <v>2012</v>
      </c>
      <c r="F47" s="5" t="s">
        <v>12</v>
      </c>
      <c r="G47" s="5" t="s">
        <v>13</v>
      </c>
      <c r="H47" s="7" t="s">
        <v>14</v>
      </c>
      <c r="I47" s="5" t="s">
        <v>108</v>
      </c>
      <c r="J47" s="15"/>
      <c r="K47" s="24">
        <v>1531.09</v>
      </c>
      <c r="L47" s="9">
        <v>579.13817607064254</v>
      </c>
      <c r="M47" s="9">
        <v>886712.67</v>
      </c>
      <c r="N47" s="2">
        <v>85</v>
      </c>
      <c r="O47" s="2">
        <f t="shared" si="0"/>
        <v>130142.65</v>
      </c>
      <c r="P47" s="2">
        <f t="shared" si="1"/>
        <v>102</v>
      </c>
      <c r="Q47" s="2">
        <f t="shared" si="2"/>
        <v>156171.18</v>
      </c>
      <c r="R47" s="18"/>
      <c r="S47" s="21">
        <f t="shared" si="3"/>
        <v>86.7</v>
      </c>
      <c r="T47" s="21">
        <f t="shared" si="4"/>
        <v>132745.503</v>
      </c>
    </row>
    <row r="48" spans="1:20" ht="24" x14ac:dyDescent="0.25">
      <c r="A48" s="4">
        <v>55</v>
      </c>
      <c r="B48" s="4" t="s">
        <v>9</v>
      </c>
      <c r="C48" s="17" t="s">
        <v>111</v>
      </c>
      <c r="D48" s="17" t="s">
        <v>112</v>
      </c>
      <c r="E48" s="6">
        <v>2012</v>
      </c>
      <c r="F48" s="5" t="s">
        <v>12</v>
      </c>
      <c r="G48" s="5" t="s">
        <v>13</v>
      </c>
      <c r="H48" s="7" t="s">
        <v>14</v>
      </c>
      <c r="I48" s="5" t="s">
        <v>108</v>
      </c>
      <c r="J48" s="8"/>
      <c r="K48" s="23">
        <v>925.05200000000002</v>
      </c>
      <c r="L48" s="9">
        <v>233.88503565204982</v>
      </c>
      <c r="M48" s="9">
        <v>216355.82</v>
      </c>
      <c r="N48" s="2">
        <v>34</v>
      </c>
      <c r="O48" s="2">
        <f t="shared" si="0"/>
        <v>31451.768</v>
      </c>
      <c r="P48" s="2">
        <f t="shared" si="1"/>
        <v>40.799999999999997</v>
      </c>
      <c r="Q48" s="2">
        <f t="shared" si="2"/>
        <v>37742.121599999999</v>
      </c>
      <c r="R48" s="18"/>
      <c r="S48" s="21">
        <f t="shared" si="3"/>
        <v>34.68</v>
      </c>
      <c r="T48" s="21">
        <f t="shared" si="4"/>
        <v>32080.803359999998</v>
      </c>
    </row>
    <row r="49" spans="1:20" ht="24" x14ac:dyDescent="0.25">
      <c r="A49" s="4">
        <v>56</v>
      </c>
      <c r="B49" s="4" t="s">
        <v>9</v>
      </c>
      <c r="C49" s="17" t="s">
        <v>113</v>
      </c>
      <c r="D49" s="17" t="s">
        <v>114</v>
      </c>
      <c r="E49" s="6">
        <v>2012</v>
      </c>
      <c r="F49" s="5" t="s">
        <v>12</v>
      </c>
      <c r="G49" s="5" t="s">
        <v>13</v>
      </c>
      <c r="H49" s="7" t="s">
        <v>14</v>
      </c>
      <c r="I49" s="5" t="s">
        <v>15</v>
      </c>
      <c r="J49" s="8"/>
      <c r="K49" s="23">
        <v>8</v>
      </c>
      <c r="L49" s="9">
        <v>432.8125</v>
      </c>
      <c r="M49" s="9">
        <v>3462.5</v>
      </c>
      <c r="N49" s="2">
        <v>64</v>
      </c>
      <c r="O49" s="2">
        <f t="shared" si="0"/>
        <v>512</v>
      </c>
      <c r="P49" s="2">
        <f t="shared" si="1"/>
        <v>76.8</v>
      </c>
      <c r="Q49" s="2">
        <f t="shared" si="2"/>
        <v>614.4</v>
      </c>
      <c r="R49" s="18"/>
      <c r="S49" s="21">
        <f t="shared" si="3"/>
        <v>65.28</v>
      </c>
      <c r="T49" s="21">
        <f t="shared" si="4"/>
        <v>522.24</v>
      </c>
    </row>
    <row r="50" spans="1:20" ht="24" x14ac:dyDescent="0.25">
      <c r="A50" s="4">
        <v>57</v>
      </c>
      <c r="B50" s="4" t="s">
        <v>9</v>
      </c>
      <c r="C50" s="17" t="s">
        <v>115</v>
      </c>
      <c r="D50" s="17" t="s">
        <v>116</v>
      </c>
      <c r="E50" s="6">
        <v>2014</v>
      </c>
      <c r="F50" s="5" t="s">
        <v>12</v>
      </c>
      <c r="G50" s="5" t="s">
        <v>13</v>
      </c>
      <c r="H50" s="7" t="s">
        <v>14</v>
      </c>
      <c r="I50" s="5" t="s">
        <v>15</v>
      </c>
      <c r="J50" s="8"/>
      <c r="K50" s="23">
        <v>10</v>
      </c>
      <c r="L50" s="9">
        <v>2885.7799999999997</v>
      </c>
      <c r="M50" s="9">
        <v>28857.8</v>
      </c>
      <c r="N50" s="2">
        <v>816</v>
      </c>
      <c r="O50" s="2">
        <f t="shared" si="0"/>
        <v>8160</v>
      </c>
      <c r="P50" s="2">
        <f t="shared" si="1"/>
        <v>979.19999999999993</v>
      </c>
      <c r="Q50" s="2">
        <f t="shared" si="2"/>
        <v>9792</v>
      </c>
      <c r="R50" s="18"/>
      <c r="S50" s="21">
        <f t="shared" si="3"/>
        <v>832.31999999999994</v>
      </c>
      <c r="T50" s="21">
        <f t="shared" si="4"/>
        <v>8323.2000000000007</v>
      </c>
    </row>
    <row r="51" spans="1:20" ht="48" x14ac:dyDescent="0.25">
      <c r="A51" s="4">
        <v>58</v>
      </c>
      <c r="B51" s="4" t="s">
        <v>9</v>
      </c>
      <c r="C51" s="17" t="s">
        <v>117</v>
      </c>
      <c r="D51" s="17" t="s">
        <v>118</v>
      </c>
      <c r="E51" s="6">
        <v>2014</v>
      </c>
      <c r="F51" s="5" t="s">
        <v>12</v>
      </c>
      <c r="G51" s="5" t="s">
        <v>13</v>
      </c>
      <c r="H51" s="7" t="s">
        <v>14</v>
      </c>
      <c r="I51" s="5" t="s">
        <v>15</v>
      </c>
      <c r="J51" s="8"/>
      <c r="K51" s="23">
        <v>5</v>
      </c>
      <c r="L51" s="9">
        <v>1228.7840000000001</v>
      </c>
      <c r="M51" s="9">
        <v>6143.92</v>
      </c>
      <c r="N51" s="2">
        <v>347</v>
      </c>
      <c r="O51" s="2">
        <f t="shared" si="0"/>
        <v>1735</v>
      </c>
      <c r="P51" s="2">
        <f t="shared" si="1"/>
        <v>416.4</v>
      </c>
      <c r="Q51" s="2">
        <f t="shared" si="2"/>
        <v>2082</v>
      </c>
      <c r="R51" s="18"/>
      <c r="S51" s="21">
        <f t="shared" si="3"/>
        <v>353.94</v>
      </c>
      <c r="T51" s="21">
        <f t="shared" si="4"/>
        <v>1769.7</v>
      </c>
    </row>
    <row r="52" spans="1:20" ht="48" x14ac:dyDescent="0.25">
      <c r="A52" s="4">
        <v>59</v>
      </c>
      <c r="B52" s="4" t="s">
        <v>9</v>
      </c>
      <c r="C52" s="17" t="s">
        <v>119</v>
      </c>
      <c r="D52" s="17" t="s">
        <v>120</v>
      </c>
      <c r="E52" s="6">
        <v>2014</v>
      </c>
      <c r="F52" s="5" t="s">
        <v>12</v>
      </c>
      <c r="G52" s="5" t="s">
        <v>13</v>
      </c>
      <c r="H52" s="7" t="s">
        <v>14</v>
      </c>
      <c r="I52" s="5" t="s">
        <v>15</v>
      </c>
      <c r="J52" s="8"/>
      <c r="K52" s="23">
        <v>6</v>
      </c>
      <c r="L52" s="9">
        <v>1652.3516666666667</v>
      </c>
      <c r="M52" s="9">
        <v>9914.11</v>
      </c>
      <c r="N52" s="2">
        <v>467</v>
      </c>
      <c r="O52" s="2">
        <f t="shared" si="0"/>
        <v>2802</v>
      </c>
      <c r="P52" s="2">
        <f t="shared" si="1"/>
        <v>560.4</v>
      </c>
      <c r="Q52" s="2">
        <f t="shared" si="2"/>
        <v>3362.4</v>
      </c>
      <c r="R52" s="18"/>
      <c r="S52" s="21">
        <f t="shared" si="3"/>
        <v>476.34000000000003</v>
      </c>
      <c r="T52" s="21">
        <f t="shared" si="4"/>
        <v>2858.0400000000004</v>
      </c>
    </row>
    <row r="53" spans="1:20" ht="24" x14ac:dyDescent="0.25">
      <c r="A53" s="4">
        <v>60</v>
      </c>
      <c r="B53" s="4" t="s">
        <v>9</v>
      </c>
      <c r="C53" s="17" t="s">
        <v>121</v>
      </c>
      <c r="D53" s="17" t="s">
        <v>122</v>
      </c>
      <c r="E53" s="6">
        <v>2014</v>
      </c>
      <c r="F53" s="5" t="s">
        <v>12</v>
      </c>
      <c r="G53" s="5" t="s">
        <v>13</v>
      </c>
      <c r="H53" s="7" t="s">
        <v>14</v>
      </c>
      <c r="I53" s="5" t="s">
        <v>15</v>
      </c>
      <c r="J53" s="8"/>
      <c r="K53" s="23">
        <v>4</v>
      </c>
      <c r="L53" s="9">
        <v>4691.9375</v>
      </c>
      <c r="M53" s="9">
        <v>18767.75</v>
      </c>
      <c r="N53" s="2">
        <v>1327</v>
      </c>
      <c r="O53" s="2">
        <f t="shared" si="0"/>
        <v>5308</v>
      </c>
      <c r="P53" s="2">
        <f t="shared" si="1"/>
        <v>1592.3999999999999</v>
      </c>
      <c r="Q53" s="2">
        <f t="shared" si="2"/>
        <v>6369.5999999999995</v>
      </c>
      <c r="R53" s="18"/>
      <c r="S53" s="21">
        <f t="shared" si="3"/>
        <v>1353.54</v>
      </c>
      <c r="T53" s="21">
        <f t="shared" si="4"/>
        <v>5414.16</v>
      </c>
    </row>
    <row r="54" spans="1:20" ht="36" x14ac:dyDescent="0.25">
      <c r="A54" s="4">
        <v>61</v>
      </c>
      <c r="B54" s="4" t="s">
        <v>9</v>
      </c>
      <c r="C54" s="17" t="s">
        <v>123</v>
      </c>
      <c r="D54" s="17" t="s">
        <v>124</v>
      </c>
      <c r="E54" s="6">
        <v>2012</v>
      </c>
      <c r="F54" s="5" t="s">
        <v>12</v>
      </c>
      <c r="G54" s="5" t="s">
        <v>13</v>
      </c>
      <c r="H54" s="7" t="s">
        <v>14</v>
      </c>
      <c r="I54" s="5" t="s">
        <v>15</v>
      </c>
      <c r="J54" s="8"/>
      <c r="K54" s="23">
        <v>1</v>
      </c>
      <c r="L54" s="9">
        <v>1528.86</v>
      </c>
      <c r="M54" s="9">
        <v>1528.86</v>
      </c>
      <c r="N54" s="2">
        <v>225</v>
      </c>
      <c r="O54" s="2">
        <f t="shared" si="0"/>
        <v>225</v>
      </c>
      <c r="P54" s="2">
        <f t="shared" si="1"/>
        <v>270</v>
      </c>
      <c r="Q54" s="2">
        <f t="shared" si="2"/>
        <v>270</v>
      </c>
      <c r="R54" s="18"/>
      <c r="S54" s="21">
        <f t="shared" si="3"/>
        <v>229.50000000000003</v>
      </c>
      <c r="T54" s="21">
        <f t="shared" si="4"/>
        <v>229.50000000000003</v>
      </c>
    </row>
    <row r="55" spans="1:20" ht="24" x14ac:dyDescent="0.25">
      <c r="A55" s="4">
        <v>62</v>
      </c>
      <c r="B55" s="4" t="s">
        <v>9</v>
      </c>
      <c r="C55" s="17" t="s">
        <v>125</v>
      </c>
      <c r="D55" s="17" t="s">
        <v>126</v>
      </c>
      <c r="E55" s="6">
        <v>2012</v>
      </c>
      <c r="F55" s="5" t="s">
        <v>12</v>
      </c>
      <c r="G55" s="5" t="s">
        <v>13</v>
      </c>
      <c r="H55" s="7" t="s">
        <v>14</v>
      </c>
      <c r="I55" s="5" t="s">
        <v>15</v>
      </c>
      <c r="J55" s="8"/>
      <c r="K55" s="23">
        <v>97</v>
      </c>
      <c r="L55" s="9">
        <v>3762.4255670103094</v>
      </c>
      <c r="M55" s="9">
        <v>364955.28</v>
      </c>
      <c r="N55" s="2">
        <v>553</v>
      </c>
      <c r="O55" s="2">
        <f t="shared" si="0"/>
        <v>53641</v>
      </c>
      <c r="P55" s="2">
        <f t="shared" si="1"/>
        <v>663.6</v>
      </c>
      <c r="Q55" s="2">
        <f t="shared" si="2"/>
        <v>64369.2</v>
      </c>
      <c r="R55" s="18"/>
      <c r="S55" s="21">
        <f t="shared" si="3"/>
        <v>564.06000000000006</v>
      </c>
      <c r="T55" s="21">
        <f t="shared" si="4"/>
        <v>54713.82</v>
      </c>
    </row>
    <row r="56" spans="1:20" ht="24" x14ac:dyDescent="0.25">
      <c r="A56" s="4">
        <v>63</v>
      </c>
      <c r="B56" s="4" t="s">
        <v>9</v>
      </c>
      <c r="C56" s="17" t="s">
        <v>127</v>
      </c>
      <c r="D56" s="17" t="s">
        <v>128</v>
      </c>
      <c r="E56" s="6">
        <v>2012</v>
      </c>
      <c r="F56" s="5" t="s">
        <v>12</v>
      </c>
      <c r="G56" s="5" t="s">
        <v>13</v>
      </c>
      <c r="H56" s="7" t="s">
        <v>14</v>
      </c>
      <c r="I56" s="5" t="s">
        <v>15</v>
      </c>
      <c r="J56" s="8"/>
      <c r="K56" s="23">
        <v>35</v>
      </c>
      <c r="L56" s="9">
        <v>1528.860857142857</v>
      </c>
      <c r="M56" s="9">
        <v>53510.13</v>
      </c>
      <c r="N56" s="2">
        <v>225</v>
      </c>
      <c r="O56" s="2">
        <f t="shared" si="0"/>
        <v>7875</v>
      </c>
      <c r="P56" s="2">
        <f t="shared" si="1"/>
        <v>270</v>
      </c>
      <c r="Q56" s="2">
        <f t="shared" si="2"/>
        <v>9450</v>
      </c>
      <c r="R56" s="18"/>
      <c r="S56" s="21">
        <f t="shared" si="3"/>
        <v>229.50000000000003</v>
      </c>
      <c r="T56" s="21">
        <f t="shared" si="4"/>
        <v>8032.5</v>
      </c>
    </row>
    <row r="57" spans="1:20" ht="24" x14ac:dyDescent="0.25">
      <c r="A57" s="4">
        <v>64</v>
      </c>
      <c r="B57" s="4" t="s">
        <v>9</v>
      </c>
      <c r="C57" s="17" t="s">
        <v>129</v>
      </c>
      <c r="D57" s="17" t="s">
        <v>130</v>
      </c>
      <c r="E57" s="6">
        <v>2012</v>
      </c>
      <c r="F57" s="5" t="s">
        <v>12</v>
      </c>
      <c r="G57" s="5" t="s">
        <v>13</v>
      </c>
      <c r="H57" s="7" t="s">
        <v>14</v>
      </c>
      <c r="I57" s="5" t="s">
        <v>15</v>
      </c>
      <c r="J57" s="8"/>
      <c r="K57" s="23">
        <v>50</v>
      </c>
      <c r="L57" s="9">
        <v>1528.8607999999999</v>
      </c>
      <c r="M57" s="9">
        <v>76443.039999999994</v>
      </c>
      <c r="N57" s="2">
        <v>225</v>
      </c>
      <c r="O57" s="2">
        <f t="shared" si="0"/>
        <v>11250</v>
      </c>
      <c r="P57" s="2">
        <f t="shared" si="1"/>
        <v>270</v>
      </c>
      <c r="Q57" s="2">
        <f t="shared" si="2"/>
        <v>13500</v>
      </c>
      <c r="R57" s="18"/>
      <c r="S57" s="21">
        <f t="shared" si="3"/>
        <v>229.50000000000003</v>
      </c>
      <c r="T57" s="21">
        <f t="shared" si="4"/>
        <v>11475</v>
      </c>
    </row>
    <row r="58" spans="1:20" ht="24" x14ac:dyDescent="0.25">
      <c r="A58" s="4">
        <v>65</v>
      </c>
      <c r="B58" s="4" t="s">
        <v>9</v>
      </c>
      <c r="C58" s="17" t="s">
        <v>131</v>
      </c>
      <c r="D58" s="17" t="s">
        <v>132</v>
      </c>
      <c r="E58" s="6">
        <v>2014</v>
      </c>
      <c r="F58" s="5" t="s">
        <v>12</v>
      </c>
      <c r="G58" s="5" t="s">
        <v>13</v>
      </c>
      <c r="H58" s="7" t="s">
        <v>14</v>
      </c>
      <c r="I58" s="5" t="s">
        <v>15</v>
      </c>
      <c r="J58" s="8"/>
      <c r="K58" s="23">
        <v>14</v>
      </c>
      <c r="L58" s="9">
        <v>1528.8607142857143</v>
      </c>
      <c r="M58" s="9">
        <v>21404.05</v>
      </c>
      <c r="N58" s="2">
        <v>432</v>
      </c>
      <c r="O58" s="2">
        <f t="shared" si="0"/>
        <v>6048</v>
      </c>
      <c r="P58" s="2">
        <f t="shared" si="1"/>
        <v>518.4</v>
      </c>
      <c r="Q58" s="2">
        <f t="shared" si="2"/>
        <v>7257.5999999999995</v>
      </c>
      <c r="R58" s="18"/>
      <c r="S58" s="21">
        <f t="shared" si="3"/>
        <v>440.64</v>
      </c>
      <c r="T58" s="21">
        <f t="shared" si="4"/>
        <v>6168.9599999999991</v>
      </c>
    </row>
    <row r="59" spans="1:20" ht="24" x14ac:dyDescent="0.25">
      <c r="A59" s="4">
        <v>66</v>
      </c>
      <c r="B59" s="4" t="s">
        <v>9</v>
      </c>
      <c r="C59" s="17" t="s">
        <v>133</v>
      </c>
      <c r="D59" s="17" t="s">
        <v>134</v>
      </c>
      <c r="E59" s="6">
        <v>2014</v>
      </c>
      <c r="F59" s="5" t="s">
        <v>12</v>
      </c>
      <c r="G59" s="5" t="s">
        <v>13</v>
      </c>
      <c r="H59" s="7" t="s">
        <v>14</v>
      </c>
      <c r="I59" s="5" t="s">
        <v>15</v>
      </c>
      <c r="J59" s="8"/>
      <c r="K59" s="23">
        <v>10</v>
      </c>
      <c r="L59" s="9">
        <v>1528.8610000000001</v>
      </c>
      <c r="M59" s="9">
        <v>15288.61</v>
      </c>
      <c r="N59" s="2">
        <v>432</v>
      </c>
      <c r="O59" s="2">
        <f t="shared" si="0"/>
        <v>4320</v>
      </c>
      <c r="P59" s="2">
        <f t="shared" si="1"/>
        <v>518.4</v>
      </c>
      <c r="Q59" s="2">
        <f t="shared" si="2"/>
        <v>5184</v>
      </c>
      <c r="R59" s="18"/>
      <c r="S59" s="21">
        <f t="shared" si="3"/>
        <v>440.64</v>
      </c>
      <c r="T59" s="21">
        <f t="shared" si="4"/>
        <v>4406.4000000000005</v>
      </c>
    </row>
    <row r="60" spans="1:20" ht="24" x14ac:dyDescent="0.25">
      <c r="A60" s="4">
        <v>67</v>
      </c>
      <c r="B60" s="4" t="s">
        <v>9</v>
      </c>
      <c r="C60" s="17" t="s">
        <v>135</v>
      </c>
      <c r="D60" s="17" t="s">
        <v>136</v>
      </c>
      <c r="E60" s="6">
        <v>2014</v>
      </c>
      <c r="F60" s="5" t="s">
        <v>12</v>
      </c>
      <c r="G60" s="5" t="s">
        <v>13</v>
      </c>
      <c r="H60" s="7" t="s">
        <v>14</v>
      </c>
      <c r="I60" s="5" t="s">
        <v>15</v>
      </c>
      <c r="J60" s="8"/>
      <c r="K60" s="23">
        <v>8</v>
      </c>
      <c r="L60" s="9">
        <v>1528.8612499999999</v>
      </c>
      <c r="M60" s="9">
        <v>12230.89</v>
      </c>
      <c r="N60" s="2">
        <v>432</v>
      </c>
      <c r="O60" s="2">
        <f t="shared" si="0"/>
        <v>3456</v>
      </c>
      <c r="P60" s="2">
        <f t="shared" si="1"/>
        <v>518.4</v>
      </c>
      <c r="Q60" s="2">
        <f t="shared" si="2"/>
        <v>4147.2</v>
      </c>
      <c r="R60" s="18"/>
      <c r="S60" s="21">
        <f t="shared" si="3"/>
        <v>440.64</v>
      </c>
      <c r="T60" s="21">
        <f t="shared" si="4"/>
        <v>3525.12</v>
      </c>
    </row>
    <row r="61" spans="1:20" ht="24" x14ac:dyDescent="0.25">
      <c r="A61" s="4">
        <v>68</v>
      </c>
      <c r="B61" s="4" t="s">
        <v>9</v>
      </c>
      <c r="C61" s="17" t="s">
        <v>137</v>
      </c>
      <c r="D61" s="17" t="s">
        <v>138</v>
      </c>
      <c r="E61" s="6">
        <v>2012</v>
      </c>
      <c r="F61" s="5" t="s">
        <v>12</v>
      </c>
      <c r="G61" s="5" t="s">
        <v>13</v>
      </c>
      <c r="H61" s="7" t="s">
        <v>14</v>
      </c>
      <c r="I61" s="5" t="s">
        <v>15</v>
      </c>
      <c r="J61" s="8"/>
      <c r="K61" s="23">
        <v>1</v>
      </c>
      <c r="L61" s="9">
        <v>1528.86</v>
      </c>
      <c r="M61" s="9">
        <v>1528.86</v>
      </c>
      <c r="N61" s="2">
        <v>225</v>
      </c>
      <c r="O61" s="2">
        <f t="shared" si="0"/>
        <v>225</v>
      </c>
      <c r="P61" s="2">
        <f t="shared" si="1"/>
        <v>270</v>
      </c>
      <c r="Q61" s="2">
        <f t="shared" si="2"/>
        <v>270</v>
      </c>
      <c r="R61" s="18"/>
      <c r="S61" s="21">
        <f t="shared" si="3"/>
        <v>229.50000000000003</v>
      </c>
      <c r="T61" s="21">
        <f t="shared" si="4"/>
        <v>229.50000000000003</v>
      </c>
    </row>
    <row r="62" spans="1:20" ht="24" x14ac:dyDescent="0.25">
      <c r="A62" s="4">
        <v>69</v>
      </c>
      <c r="B62" s="4" t="s">
        <v>9</v>
      </c>
      <c r="C62" s="17" t="s">
        <v>139</v>
      </c>
      <c r="D62" s="17" t="s">
        <v>140</v>
      </c>
      <c r="E62" s="6">
        <v>2012</v>
      </c>
      <c r="F62" s="5" t="s">
        <v>12</v>
      </c>
      <c r="G62" s="5" t="s">
        <v>13</v>
      </c>
      <c r="H62" s="7" t="s">
        <v>14</v>
      </c>
      <c r="I62" s="5" t="s">
        <v>15</v>
      </c>
      <c r="J62" s="8"/>
      <c r="K62" s="23">
        <v>2</v>
      </c>
      <c r="L62" s="9">
        <v>1694.23</v>
      </c>
      <c r="M62" s="9">
        <v>3388.46</v>
      </c>
      <c r="N62" s="2">
        <v>249</v>
      </c>
      <c r="O62" s="2">
        <f t="shared" si="0"/>
        <v>498</v>
      </c>
      <c r="P62" s="2">
        <f t="shared" si="1"/>
        <v>298.8</v>
      </c>
      <c r="Q62" s="2">
        <f t="shared" si="2"/>
        <v>597.6</v>
      </c>
      <c r="R62" s="18"/>
      <c r="S62" s="21">
        <f t="shared" si="3"/>
        <v>253.98</v>
      </c>
      <c r="T62" s="21">
        <f t="shared" si="4"/>
        <v>507.96</v>
      </c>
    </row>
    <row r="63" spans="1:20" ht="36" x14ac:dyDescent="0.25">
      <c r="A63" s="4">
        <v>70</v>
      </c>
      <c r="B63" s="4" t="s">
        <v>9</v>
      </c>
      <c r="C63" s="17" t="s">
        <v>141</v>
      </c>
      <c r="D63" s="17" t="s">
        <v>142</v>
      </c>
      <c r="E63" s="6">
        <v>2014</v>
      </c>
      <c r="F63" s="5" t="s">
        <v>12</v>
      </c>
      <c r="G63" s="5" t="s">
        <v>13</v>
      </c>
      <c r="H63" s="7" t="s">
        <v>14</v>
      </c>
      <c r="I63" s="5" t="s">
        <v>15</v>
      </c>
      <c r="J63" s="8"/>
      <c r="K63" s="23">
        <v>24</v>
      </c>
      <c r="L63" s="9">
        <v>10857.189583333333</v>
      </c>
      <c r="M63" s="9">
        <v>260572.55</v>
      </c>
      <c r="N63" s="2">
        <v>3070</v>
      </c>
      <c r="O63" s="2">
        <f t="shared" si="0"/>
        <v>73680</v>
      </c>
      <c r="P63" s="2">
        <f t="shared" si="1"/>
        <v>3684</v>
      </c>
      <c r="Q63" s="2">
        <f t="shared" si="2"/>
        <v>88416</v>
      </c>
      <c r="R63" s="18"/>
      <c r="S63" s="21">
        <f t="shared" si="3"/>
        <v>3131.4</v>
      </c>
      <c r="T63" s="21">
        <f t="shared" si="4"/>
        <v>75153.599999999991</v>
      </c>
    </row>
    <row r="64" spans="1:20" ht="24" x14ac:dyDescent="0.25">
      <c r="A64" s="4">
        <v>71</v>
      </c>
      <c r="B64" s="4" t="s">
        <v>9</v>
      </c>
      <c r="C64" s="17" t="s">
        <v>143</v>
      </c>
      <c r="D64" s="17" t="s">
        <v>144</v>
      </c>
      <c r="E64" s="6">
        <v>2014</v>
      </c>
      <c r="F64" s="5" t="s">
        <v>12</v>
      </c>
      <c r="G64" s="5" t="s">
        <v>13</v>
      </c>
      <c r="H64" s="7" t="s">
        <v>14</v>
      </c>
      <c r="I64" s="5" t="s">
        <v>15</v>
      </c>
      <c r="J64" s="8"/>
      <c r="K64" s="23">
        <v>5</v>
      </c>
      <c r="L64" s="9">
        <v>2956.9659999999999</v>
      </c>
      <c r="M64" s="9">
        <v>14784.83</v>
      </c>
      <c r="N64" s="2">
        <v>836</v>
      </c>
      <c r="O64" s="2">
        <f t="shared" si="0"/>
        <v>4180</v>
      </c>
      <c r="P64" s="2">
        <f t="shared" si="1"/>
        <v>1003.1999999999999</v>
      </c>
      <c r="Q64" s="2">
        <f t="shared" si="2"/>
        <v>5016</v>
      </c>
      <c r="R64" s="18"/>
      <c r="S64" s="21">
        <f t="shared" si="3"/>
        <v>852.72</v>
      </c>
      <c r="T64" s="21">
        <f t="shared" si="4"/>
        <v>4263.5999999999995</v>
      </c>
    </row>
    <row r="65" spans="1:20" ht="24" x14ac:dyDescent="0.25">
      <c r="A65" s="4">
        <v>72</v>
      </c>
      <c r="B65" s="4" t="s">
        <v>9</v>
      </c>
      <c r="C65" s="17" t="s">
        <v>145</v>
      </c>
      <c r="D65" s="17" t="s">
        <v>146</v>
      </c>
      <c r="E65" s="6">
        <v>2014</v>
      </c>
      <c r="F65" s="5" t="s">
        <v>12</v>
      </c>
      <c r="G65" s="5" t="s">
        <v>13</v>
      </c>
      <c r="H65" s="7" t="s">
        <v>14</v>
      </c>
      <c r="I65" s="5" t="s">
        <v>15</v>
      </c>
      <c r="J65" s="8"/>
      <c r="K65" s="23">
        <v>4</v>
      </c>
      <c r="L65" s="9">
        <v>2956.9650000000001</v>
      </c>
      <c r="M65" s="9">
        <v>11827.86</v>
      </c>
      <c r="N65" s="2">
        <v>836</v>
      </c>
      <c r="O65" s="2">
        <f t="shared" si="0"/>
        <v>3344</v>
      </c>
      <c r="P65" s="2">
        <f t="shared" si="1"/>
        <v>1003.1999999999999</v>
      </c>
      <c r="Q65" s="2">
        <f t="shared" si="2"/>
        <v>4012.7999999999997</v>
      </c>
      <c r="R65" s="18"/>
      <c r="S65" s="21">
        <f t="shared" si="3"/>
        <v>852.72</v>
      </c>
      <c r="T65" s="21">
        <f t="shared" si="4"/>
        <v>3410.88</v>
      </c>
    </row>
    <row r="66" spans="1:20" ht="24" x14ac:dyDescent="0.25">
      <c r="A66" s="4">
        <v>73</v>
      </c>
      <c r="B66" s="4" t="s">
        <v>9</v>
      </c>
      <c r="C66" s="17" t="s">
        <v>147</v>
      </c>
      <c r="D66" s="17" t="s">
        <v>148</v>
      </c>
      <c r="E66" s="6">
        <v>2014</v>
      </c>
      <c r="F66" s="5" t="s">
        <v>12</v>
      </c>
      <c r="G66" s="5" t="s">
        <v>13</v>
      </c>
      <c r="H66" s="7" t="s">
        <v>14</v>
      </c>
      <c r="I66" s="5" t="s">
        <v>15</v>
      </c>
      <c r="J66" s="8"/>
      <c r="K66" s="23">
        <v>3</v>
      </c>
      <c r="L66" s="9">
        <v>2146.5366666666664</v>
      </c>
      <c r="M66" s="9">
        <v>6439.61</v>
      </c>
      <c r="N66" s="2">
        <v>607</v>
      </c>
      <c r="O66" s="2">
        <f t="shared" si="0"/>
        <v>1821</v>
      </c>
      <c r="P66" s="2">
        <f t="shared" ref="P66:P129" si="5">N66*1.2</f>
        <v>728.4</v>
      </c>
      <c r="Q66" s="2">
        <f t="shared" si="2"/>
        <v>2185.1999999999998</v>
      </c>
      <c r="R66" s="18"/>
      <c r="S66" s="21">
        <f t="shared" ref="S66:S129" si="6">P66/100*85</f>
        <v>619.14</v>
      </c>
      <c r="T66" s="21">
        <f t="shared" ref="T66:T129" si="7">Q66/100*85</f>
        <v>1857.4199999999996</v>
      </c>
    </row>
    <row r="67" spans="1:20" ht="24" x14ac:dyDescent="0.25">
      <c r="A67" s="4">
        <v>74</v>
      </c>
      <c r="B67" s="4" t="s">
        <v>9</v>
      </c>
      <c r="C67" s="17" t="s">
        <v>149</v>
      </c>
      <c r="D67" s="17" t="s">
        <v>150</v>
      </c>
      <c r="E67" s="6">
        <v>2014</v>
      </c>
      <c r="F67" s="5" t="s">
        <v>12</v>
      </c>
      <c r="G67" s="5" t="s">
        <v>13</v>
      </c>
      <c r="H67" s="7" t="s">
        <v>14</v>
      </c>
      <c r="I67" s="5" t="s">
        <v>15</v>
      </c>
      <c r="J67" s="8"/>
      <c r="K67" s="23">
        <v>1</v>
      </c>
      <c r="L67" s="9">
        <v>1664.66</v>
      </c>
      <c r="M67" s="9">
        <v>1664.66</v>
      </c>
      <c r="N67" s="2">
        <v>471</v>
      </c>
      <c r="O67" s="2">
        <f t="shared" ref="O67:O130" si="8">N67*K67</f>
        <v>471</v>
      </c>
      <c r="P67" s="2">
        <f t="shared" si="5"/>
        <v>565.19999999999993</v>
      </c>
      <c r="Q67" s="2">
        <f t="shared" ref="Q67:Q130" si="9">O67*1.2</f>
        <v>565.19999999999993</v>
      </c>
      <c r="R67" s="18"/>
      <c r="S67" s="21">
        <f t="shared" si="6"/>
        <v>480.41999999999996</v>
      </c>
      <c r="T67" s="21">
        <f t="shared" si="7"/>
        <v>480.41999999999996</v>
      </c>
    </row>
    <row r="68" spans="1:20" ht="24" x14ac:dyDescent="0.25">
      <c r="A68" s="4">
        <v>75</v>
      </c>
      <c r="B68" s="4" t="s">
        <v>9</v>
      </c>
      <c r="C68" s="17" t="s">
        <v>151</v>
      </c>
      <c r="D68" s="17" t="s">
        <v>152</v>
      </c>
      <c r="E68" s="6">
        <v>2012</v>
      </c>
      <c r="F68" s="5" t="s">
        <v>12</v>
      </c>
      <c r="G68" s="5" t="s">
        <v>13</v>
      </c>
      <c r="H68" s="7" t="s">
        <v>14</v>
      </c>
      <c r="I68" s="5" t="s">
        <v>15</v>
      </c>
      <c r="J68" s="8"/>
      <c r="K68" s="23">
        <v>1</v>
      </c>
      <c r="L68" s="9">
        <v>1694.23</v>
      </c>
      <c r="M68" s="9">
        <v>1694.23</v>
      </c>
      <c r="N68" s="2">
        <v>249</v>
      </c>
      <c r="O68" s="2">
        <f t="shared" si="8"/>
        <v>249</v>
      </c>
      <c r="P68" s="2">
        <f t="shared" si="5"/>
        <v>298.8</v>
      </c>
      <c r="Q68" s="2">
        <f t="shared" si="9"/>
        <v>298.8</v>
      </c>
      <c r="R68" s="18"/>
      <c r="S68" s="21">
        <f t="shared" si="6"/>
        <v>253.98</v>
      </c>
      <c r="T68" s="21">
        <f t="shared" si="7"/>
        <v>253.98</v>
      </c>
    </row>
    <row r="69" spans="1:20" ht="24" x14ac:dyDescent="0.25">
      <c r="A69" s="4">
        <v>76</v>
      </c>
      <c r="B69" s="4" t="s">
        <v>9</v>
      </c>
      <c r="C69" s="17" t="s">
        <v>153</v>
      </c>
      <c r="D69" s="17" t="s">
        <v>154</v>
      </c>
      <c r="E69" s="6">
        <v>2014</v>
      </c>
      <c r="F69" s="5" t="s">
        <v>12</v>
      </c>
      <c r="G69" s="5" t="s">
        <v>13</v>
      </c>
      <c r="H69" s="7" t="s">
        <v>14</v>
      </c>
      <c r="I69" s="5" t="s">
        <v>15</v>
      </c>
      <c r="J69" s="8"/>
      <c r="K69" s="23">
        <v>8</v>
      </c>
      <c r="L69" s="9">
        <v>4993.2312499999998</v>
      </c>
      <c r="M69" s="9">
        <v>39945.85</v>
      </c>
      <c r="N69" s="2">
        <v>1412</v>
      </c>
      <c r="O69" s="2">
        <f t="shared" si="8"/>
        <v>11296</v>
      </c>
      <c r="P69" s="2">
        <f t="shared" si="5"/>
        <v>1694.3999999999999</v>
      </c>
      <c r="Q69" s="2">
        <f t="shared" si="9"/>
        <v>13555.199999999999</v>
      </c>
      <c r="R69" s="18"/>
      <c r="S69" s="21">
        <f t="shared" si="6"/>
        <v>1440.24</v>
      </c>
      <c r="T69" s="21">
        <f t="shared" si="7"/>
        <v>11521.92</v>
      </c>
    </row>
    <row r="70" spans="1:20" ht="24" x14ac:dyDescent="0.25">
      <c r="A70" s="4">
        <v>77</v>
      </c>
      <c r="B70" s="4" t="s">
        <v>9</v>
      </c>
      <c r="C70" s="17" t="s">
        <v>155</v>
      </c>
      <c r="D70" s="17" t="s">
        <v>156</v>
      </c>
      <c r="E70" s="6">
        <v>2014</v>
      </c>
      <c r="F70" s="5" t="s">
        <v>12</v>
      </c>
      <c r="G70" s="5" t="s">
        <v>13</v>
      </c>
      <c r="H70" s="7" t="s">
        <v>14</v>
      </c>
      <c r="I70" s="5" t="s">
        <v>15</v>
      </c>
      <c r="J70" s="8"/>
      <c r="K70" s="23">
        <v>1</v>
      </c>
      <c r="L70" s="9">
        <v>5421.63</v>
      </c>
      <c r="M70" s="9">
        <v>5421.63</v>
      </c>
      <c r="N70" s="2">
        <v>1533</v>
      </c>
      <c r="O70" s="2">
        <f t="shared" si="8"/>
        <v>1533</v>
      </c>
      <c r="P70" s="2">
        <f t="shared" si="5"/>
        <v>1839.6</v>
      </c>
      <c r="Q70" s="2">
        <f t="shared" si="9"/>
        <v>1839.6</v>
      </c>
      <c r="R70" s="18"/>
      <c r="S70" s="21">
        <f t="shared" si="6"/>
        <v>1563.66</v>
      </c>
      <c r="T70" s="21">
        <f t="shared" si="7"/>
        <v>1563.66</v>
      </c>
    </row>
    <row r="71" spans="1:20" ht="48" x14ac:dyDescent="0.25">
      <c r="A71" s="4">
        <v>78</v>
      </c>
      <c r="B71" s="4" t="s">
        <v>9</v>
      </c>
      <c r="C71" s="17" t="s">
        <v>157</v>
      </c>
      <c r="D71" s="17" t="s">
        <v>158</v>
      </c>
      <c r="E71" s="6">
        <v>2014</v>
      </c>
      <c r="F71" s="5" t="s">
        <v>12</v>
      </c>
      <c r="G71" s="5" t="s">
        <v>13</v>
      </c>
      <c r="H71" s="7" t="s">
        <v>14</v>
      </c>
      <c r="I71" s="5" t="s">
        <v>15</v>
      </c>
      <c r="J71" s="8"/>
      <c r="K71" s="23">
        <v>1</v>
      </c>
      <c r="L71" s="9">
        <v>1413.47</v>
      </c>
      <c r="M71" s="9">
        <v>1413.47</v>
      </c>
      <c r="N71" s="2">
        <v>400</v>
      </c>
      <c r="O71" s="2">
        <f t="shared" si="8"/>
        <v>400</v>
      </c>
      <c r="P71" s="2">
        <f t="shared" si="5"/>
        <v>480</v>
      </c>
      <c r="Q71" s="2">
        <f t="shared" si="9"/>
        <v>480</v>
      </c>
      <c r="R71" s="18"/>
      <c r="S71" s="21">
        <f t="shared" si="6"/>
        <v>408</v>
      </c>
      <c r="T71" s="21">
        <f t="shared" si="7"/>
        <v>408</v>
      </c>
    </row>
    <row r="72" spans="1:20" ht="48" x14ac:dyDescent="0.25">
      <c r="A72" s="4">
        <v>79</v>
      </c>
      <c r="B72" s="4" t="s">
        <v>9</v>
      </c>
      <c r="C72" s="17" t="s">
        <v>159</v>
      </c>
      <c r="D72" s="17" t="s">
        <v>160</v>
      </c>
      <c r="E72" s="6">
        <v>2014</v>
      </c>
      <c r="F72" s="5" t="s">
        <v>12</v>
      </c>
      <c r="G72" s="5" t="s">
        <v>13</v>
      </c>
      <c r="H72" s="7" t="s">
        <v>14</v>
      </c>
      <c r="I72" s="5" t="s">
        <v>15</v>
      </c>
      <c r="J72" s="8"/>
      <c r="K72" s="23">
        <v>6</v>
      </c>
      <c r="L72" s="9">
        <v>1362.9966666666667</v>
      </c>
      <c r="M72" s="9">
        <v>8177.98</v>
      </c>
      <c r="N72" s="2">
        <v>385</v>
      </c>
      <c r="O72" s="2">
        <f t="shared" si="8"/>
        <v>2310</v>
      </c>
      <c r="P72" s="2">
        <f t="shared" si="5"/>
        <v>462</v>
      </c>
      <c r="Q72" s="2">
        <f t="shared" si="9"/>
        <v>2772</v>
      </c>
      <c r="R72" s="18"/>
      <c r="S72" s="21">
        <f t="shared" si="6"/>
        <v>392.7</v>
      </c>
      <c r="T72" s="21">
        <f t="shared" si="7"/>
        <v>2356.1999999999998</v>
      </c>
    </row>
    <row r="73" spans="1:20" ht="24" x14ac:dyDescent="0.25">
      <c r="A73" s="4">
        <v>80</v>
      </c>
      <c r="B73" s="4" t="s">
        <v>9</v>
      </c>
      <c r="C73" s="17" t="s">
        <v>161</v>
      </c>
      <c r="D73" s="17" t="s">
        <v>162</v>
      </c>
      <c r="E73" s="6">
        <v>2014</v>
      </c>
      <c r="F73" s="5" t="s">
        <v>12</v>
      </c>
      <c r="G73" s="5" t="s">
        <v>13</v>
      </c>
      <c r="H73" s="7" t="s">
        <v>14</v>
      </c>
      <c r="I73" s="5" t="s">
        <v>28</v>
      </c>
      <c r="J73" s="8"/>
      <c r="K73" s="23">
        <v>4.5279999999999996</v>
      </c>
      <c r="L73" s="9">
        <v>55952.049469964673</v>
      </c>
      <c r="M73" s="9">
        <v>253350.88</v>
      </c>
      <c r="N73" s="2">
        <v>15822</v>
      </c>
      <c r="O73" s="2">
        <f t="shared" si="8"/>
        <v>71642.015999999989</v>
      </c>
      <c r="P73" s="2">
        <f t="shared" si="5"/>
        <v>18986.399999999998</v>
      </c>
      <c r="Q73" s="2">
        <f t="shared" si="9"/>
        <v>85970.419199999989</v>
      </c>
      <c r="R73" s="18"/>
      <c r="S73" s="21">
        <f t="shared" si="6"/>
        <v>16138.439999999999</v>
      </c>
      <c r="T73" s="21">
        <f t="shared" si="7"/>
        <v>73074.856319999992</v>
      </c>
    </row>
    <row r="74" spans="1:20" ht="24" x14ac:dyDescent="0.25">
      <c r="A74" s="4">
        <v>81</v>
      </c>
      <c r="B74" s="4" t="s">
        <v>9</v>
      </c>
      <c r="C74" s="17" t="s">
        <v>163</v>
      </c>
      <c r="D74" s="17" t="s">
        <v>164</v>
      </c>
      <c r="E74" s="6">
        <v>2014</v>
      </c>
      <c r="F74" s="5" t="s">
        <v>12</v>
      </c>
      <c r="G74" s="5" t="s">
        <v>13</v>
      </c>
      <c r="H74" s="7" t="s">
        <v>14</v>
      </c>
      <c r="I74" s="5" t="s">
        <v>28</v>
      </c>
      <c r="J74" s="8"/>
      <c r="K74" s="23">
        <v>4.5279999999999996</v>
      </c>
      <c r="L74" s="9">
        <v>55952.049469964673</v>
      </c>
      <c r="M74" s="9">
        <v>253350.88</v>
      </c>
      <c r="N74" s="2">
        <v>15822</v>
      </c>
      <c r="O74" s="2">
        <f t="shared" si="8"/>
        <v>71642.015999999989</v>
      </c>
      <c r="P74" s="2">
        <f t="shared" si="5"/>
        <v>18986.399999999998</v>
      </c>
      <c r="Q74" s="2">
        <f t="shared" si="9"/>
        <v>85970.419199999989</v>
      </c>
      <c r="R74" s="18"/>
      <c r="S74" s="21">
        <f t="shared" si="6"/>
        <v>16138.439999999999</v>
      </c>
      <c r="T74" s="21">
        <f t="shared" si="7"/>
        <v>73074.856319999992</v>
      </c>
    </row>
    <row r="75" spans="1:20" ht="24" x14ac:dyDescent="0.25">
      <c r="A75" s="4">
        <v>82</v>
      </c>
      <c r="B75" s="4" t="s">
        <v>9</v>
      </c>
      <c r="C75" s="17" t="s">
        <v>165</v>
      </c>
      <c r="D75" s="17" t="s">
        <v>166</v>
      </c>
      <c r="E75" s="6">
        <v>2014</v>
      </c>
      <c r="F75" s="5" t="s">
        <v>12</v>
      </c>
      <c r="G75" s="5" t="s">
        <v>13</v>
      </c>
      <c r="H75" s="7" t="s">
        <v>14</v>
      </c>
      <c r="I75" s="5" t="s">
        <v>15</v>
      </c>
      <c r="J75" s="8"/>
      <c r="K75" s="23">
        <v>24</v>
      </c>
      <c r="L75" s="9">
        <v>7361.0158333333338</v>
      </c>
      <c r="M75" s="9">
        <v>176664.38</v>
      </c>
      <c r="N75" s="2">
        <v>2081</v>
      </c>
      <c r="O75" s="2">
        <f t="shared" si="8"/>
        <v>49944</v>
      </c>
      <c r="P75" s="2">
        <f t="shared" si="5"/>
        <v>2497.1999999999998</v>
      </c>
      <c r="Q75" s="2">
        <f t="shared" si="9"/>
        <v>59932.799999999996</v>
      </c>
      <c r="R75" s="18"/>
      <c r="S75" s="21">
        <f t="shared" si="6"/>
        <v>2122.62</v>
      </c>
      <c r="T75" s="21">
        <f t="shared" si="7"/>
        <v>50942.879999999997</v>
      </c>
    </row>
    <row r="76" spans="1:20" ht="36" x14ac:dyDescent="0.25">
      <c r="A76" s="4">
        <v>83</v>
      </c>
      <c r="B76" s="4" t="s">
        <v>9</v>
      </c>
      <c r="C76" s="17" t="s">
        <v>167</v>
      </c>
      <c r="D76" s="17" t="s">
        <v>168</v>
      </c>
      <c r="E76" s="6">
        <v>2014</v>
      </c>
      <c r="F76" s="5" t="s">
        <v>12</v>
      </c>
      <c r="G76" s="5" t="s">
        <v>13</v>
      </c>
      <c r="H76" s="7" t="s">
        <v>14</v>
      </c>
      <c r="I76" s="5" t="s">
        <v>15</v>
      </c>
      <c r="J76" s="8"/>
      <c r="K76" s="23">
        <v>2</v>
      </c>
      <c r="L76" s="9">
        <v>25106.28</v>
      </c>
      <c r="M76" s="9">
        <v>50212.56</v>
      </c>
      <c r="N76" s="2">
        <v>7099</v>
      </c>
      <c r="O76" s="2">
        <f t="shared" si="8"/>
        <v>14198</v>
      </c>
      <c r="P76" s="2">
        <f t="shared" si="5"/>
        <v>8518.7999999999993</v>
      </c>
      <c r="Q76" s="2">
        <f t="shared" si="9"/>
        <v>17037.599999999999</v>
      </c>
      <c r="R76" s="18"/>
      <c r="S76" s="21">
        <f t="shared" si="6"/>
        <v>7240.9799999999987</v>
      </c>
      <c r="T76" s="21">
        <f t="shared" si="7"/>
        <v>14481.959999999997</v>
      </c>
    </row>
    <row r="77" spans="1:20" ht="24" x14ac:dyDescent="0.25">
      <c r="A77" s="4">
        <v>84</v>
      </c>
      <c r="B77" s="4" t="s">
        <v>9</v>
      </c>
      <c r="C77" s="17" t="s">
        <v>169</v>
      </c>
      <c r="D77" s="17" t="s">
        <v>170</v>
      </c>
      <c r="E77" s="6">
        <v>2012</v>
      </c>
      <c r="F77" s="5" t="s">
        <v>12</v>
      </c>
      <c r="G77" s="5" t="s">
        <v>13</v>
      </c>
      <c r="H77" s="7" t="s">
        <v>14</v>
      </c>
      <c r="I77" s="5" t="s">
        <v>15</v>
      </c>
      <c r="J77" s="8"/>
      <c r="K77" s="23">
        <v>12</v>
      </c>
      <c r="L77" s="9">
        <v>465.44833333333332</v>
      </c>
      <c r="M77" s="9">
        <v>5585.38</v>
      </c>
      <c r="N77" s="2">
        <v>68</v>
      </c>
      <c r="O77" s="2">
        <f t="shared" si="8"/>
        <v>816</v>
      </c>
      <c r="P77" s="2">
        <f t="shared" si="5"/>
        <v>81.599999999999994</v>
      </c>
      <c r="Q77" s="2">
        <f t="shared" si="9"/>
        <v>979.19999999999993</v>
      </c>
      <c r="R77" s="18"/>
      <c r="S77" s="21">
        <f t="shared" si="6"/>
        <v>69.36</v>
      </c>
      <c r="T77" s="21">
        <f t="shared" si="7"/>
        <v>832.31999999999994</v>
      </c>
    </row>
    <row r="78" spans="1:20" ht="48" x14ac:dyDescent="0.25">
      <c r="A78" s="4">
        <v>85</v>
      </c>
      <c r="B78" s="4" t="s">
        <v>9</v>
      </c>
      <c r="C78" s="17" t="s">
        <v>171</v>
      </c>
      <c r="D78" s="17" t="s">
        <v>172</v>
      </c>
      <c r="E78" s="6">
        <v>2014</v>
      </c>
      <c r="F78" s="5" t="s">
        <v>12</v>
      </c>
      <c r="G78" s="5" t="s">
        <v>13</v>
      </c>
      <c r="H78" s="7" t="s">
        <v>14</v>
      </c>
      <c r="I78" s="5" t="s">
        <v>15</v>
      </c>
      <c r="J78" s="8"/>
      <c r="K78" s="23">
        <v>2</v>
      </c>
      <c r="L78" s="9">
        <v>3219.8049999999998</v>
      </c>
      <c r="M78" s="9">
        <v>6439.61</v>
      </c>
      <c r="N78" s="2">
        <v>910</v>
      </c>
      <c r="O78" s="2">
        <f t="shared" si="8"/>
        <v>1820</v>
      </c>
      <c r="P78" s="2">
        <f t="shared" si="5"/>
        <v>1092</v>
      </c>
      <c r="Q78" s="2">
        <f t="shared" si="9"/>
        <v>2184</v>
      </c>
      <c r="R78" s="18"/>
      <c r="S78" s="21">
        <f t="shared" si="6"/>
        <v>928.2</v>
      </c>
      <c r="T78" s="21">
        <f t="shared" si="7"/>
        <v>1856.4</v>
      </c>
    </row>
    <row r="79" spans="1:20" ht="48" x14ac:dyDescent="0.25">
      <c r="A79" s="4">
        <v>86</v>
      </c>
      <c r="B79" s="4" t="s">
        <v>9</v>
      </c>
      <c r="C79" s="17" t="s">
        <v>173</v>
      </c>
      <c r="D79" s="17" t="s">
        <v>174</v>
      </c>
      <c r="E79" s="6">
        <v>2014</v>
      </c>
      <c r="F79" s="5" t="s">
        <v>12</v>
      </c>
      <c r="G79" s="5" t="s">
        <v>13</v>
      </c>
      <c r="H79" s="7" t="s">
        <v>14</v>
      </c>
      <c r="I79" s="5" t="s">
        <v>15</v>
      </c>
      <c r="J79" s="8"/>
      <c r="K79" s="23">
        <v>2</v>
      </c>
      <c r="L79" s="9">
        <v>3353.9650000000001</v>
      </c>
      <c r="M79" s="9">
        <v>6707.93</v>
      </c>
      <c r="N79" s="2">
        <v>948</v>
      </c>
      <c r="O79" s="2">
        <f t="shared" si="8"/>
        <v>1896</v>
      </c>
      <c r="P79" s="2">
        <f t="shared" si="5"/>
        <v>1137.5999999999999</v>
      </c>
      <c r="Q79" s="2">
        <f t="shared" si="9"/>
        <v>2275.1999999999998</v>
      </c>
      <c r="R79" s="18"/>
      <c r="S79" s="21">
        <f t="shared" si="6"/>
        <v>966.95999999999992</v>
      </c>
      <c r="T79" s="21">
        <f t="shared" si="7"/>
        <v>1933.9199999999998</v>
      </c>
    </row>
    <row r="80" spans="1:20" ht="48" x14ac:dyDescent="0.25">
      <c r="A80" s="4">
        <v>87</v>
      </c>
      <c r="B80" s="4" t="s">
        <v>9</v>
      </c>
      <c r="C80" s="17" t="s">
        <v>175</v>
      </c>
      <c r="D80" s="17" t="s">
        <v>176</v>
      </c>
      <c r="E80" s="6">
        <v>2014</v>
      </c>
      <c r="F80" s="5" t="s">
        <v>12</v>
      </c>
      <c r="G80" s="5" t="s">
        <v>13</v>
      </c>
      <c r="H80" s="7" t="s">
        <v>14</v>
      </c>
      <c r="I80" s="5" t="s">
        <v>15</v>
      </c>
      <c r="J80" s="8"/>
      <c r="K80" s="23">
        <v>2</v>
      </c>
      <c r="L80" s="9">
        <v>4235.58</v>
      </c>
      <c r="M80" s="9">
        <v>8471.16</v>
      </c>
      <c r="N80" s="2">
        <v>1198</v>
      </c>
      <c r="O80" s="2">
        <f t="shared" si="8"/>
        <v>2396</v>
      </c>
      <c r="P80" s="2">
        <f t="shared" si="5"/>
        <v>1437.6</v>
      </c>
      <c r="Q80" s="2">
        <f t="shared" si="9"/>
        <v>2875.2</v>
      </c>
      <c r="R80" s="18"/>
      <c r="S80" s="21">
        <f t="shared" si="6"/>
        <v>1221.96</v>
      </c>
      <c r="T80" s="21">
        <f t="shared" si="7"/>
        <v>2443.92</v>
      </c>
    </row>
    <row r="81" spans="1:20" ht="48" x14ac:dyDescent="0.25">
      <c r="A81" s="4">
        <v>88</v>
      </c>
      <c r="B81" s="4" t="s">
        <v>9</v>
      </c>
      <c r="C81" s="17" t="s">
        <v>177</v>
      </c>
      <c r="D81" s="17" t="s">
        <v>178</v>
      </c>
      <c r="E81" s="6">
        <v>2014</v>
      </c>
      <c r="F81" s="5" t="s">
        <v>12</v>
      </c>
      <c r="G81" s="5" t="s">
        <v>13</v>
      </c>
      <c r="H81" s="7" t="s">
        <v>14</v>
      </c>
      <c r="I81" s="5" t="s">
        <v>15</v>
      </c>
      <c r="J81" s="8"/>
      <c r="K81" s="23">
        <v>2</v>
      </c>
      <c r="L81" s="9">
        <v>3698.9450000000002</v>
      </c>
      <c r="M81" s="9">
        <v>7397.89</v>
      </c>
      <c r="N81" s="2">
        <v>1046</v>
      </c>
      <c r="O81" s="2">
        <f t="shared" si="8"/>
        <v>2092</v>
      </c>
      <c r="P81" s="2">
        <f t="shared" si="5"/>
        <v>1255.2</v>
      </c>
      <c r="Q81" s="2">
        <f t="shared" si="9"/>
        <v>2510.4</v>
      </c>
      <c r="R81" s="18"/>
      <c r="S81" s="21">
        <f t="shared" si="6"/>
        <v>1066.92</v>
      </c>
      <c r="T81" s="21">
        <f t="shared" si="7"/>
        <v>2133.84</v>
      </c>
    </row>
    <row r="82" spans="1:20" ht="48" x14ac:dyDescent="0.25">
      <c r="A82" s="4">
        <v>89</v>
      </c>
      <c r="B82" s="4" t="s">
        <v>9</v>
      </c>
      <c r="C82" s="17" t="s">
        <v>179</v>
      </c>
      <c r="D82" s="17" t="s">
        <v>180</v>
      </c>
      <c r="E82" s="6">
        <v>2012</v>
      </c>
      <c r="F82" s="5" t="s">
        <v>12</v>
      </c>
      <c r="G82" s="5" t="s">
        <v>13</v>
      </c>
      <c r="H82" s="7" t="s">
        <v>14</v>
      </c>
      <c r="I82" s="5" t="s">
        <v>15</v>
      </c>
      <c r="J82" s="8"/>
      <c r="K82" s="23">
        <v>2</v>
      </c>
      <c r="L82" s="9">
        <v>49718.95</v>
      </c>
      <c r="M82" s="9">
        <v>99437.9</v>
      </c>
      <c r="N82" s="2">
        <v>7308</v>
      </c>
      <c r="O82" s="2">
        <f t="shared" si="8"/>
        <v>14616</v>
      </c>
      <c r="P82" s="2">
        <f t="shared" si="5"/>
        <v>8769.6</v>
      </c>
      <c r="Q82" s="2">
        <f t="shared" si="9"/>
        <v>17539.2</v>
      </c>
      <c r="R82" s="18"/>
      <c r="S82" s="21">
        <f t="shared" si="6"/>
        <v>7454.16</v>
      </c>
      <c r="T82" s="21">
        <f t="shared" si="7"/>
        <v>14908.32</v>
      </c>
    </row>
    <row r="83" spans="1:20" ht="36" x14ac:dyDescent="0.25">
      <c r="A83" s="4">
        <v>90</v>
      </c>
      <c r="B83" s="4" t="s">
        <v>9</v>
      </c>
      <c r="C83" s="17" t="s">
        <v>181</v>
      </c>
      <c r="D83" s="17" t="s">
        <v>182</v>
      </c>
      <c r="E83" s="6">
        <v>2014</v>
      </c>
      <c r="F83" s="5" t="s">
        <v>12</v>
      </c>
      <c r="G83" s="5" t="s">
        <v>13</v>
      </c>
      <c r="H83" s="7" t="s">
        <v>14</v>
      </c>
      <c r="I83" s="5" t="s">
        <v>15</v>
      </c>
      <c r="J83" s="8"/>
      <c r="K83" s="23">
        <v>2</v>
      </c>
      <c r="L83" s="9">
        <v>40217.43</v>
      </c>
      <c r="M83" s="9">
        <v>80434.86</v>
      </c>
      <c r="N83" s="2">
        <v>11372</v>
      </c>
      <c r="O83" s="2">
        <f t="shared" si="8"/>
        <v>22744</v>
      </c>
      <c r="P83" s="2">
        <f t="shared" si="5"/>
        <v>13646.4</v>
      </c>
      <c r="Q83" s="2">
        <f t="shared" si="9"/>
        <v>27292.799999999999</v>
      </c>
      <c r="R83" s="18"/>
      <c r="S83" s="21">
        <f t="shared" si="6"/>
        <v>11599.44</v>
      </c>
      <c r="T83" s="21">
        <f t="shared" si="7"/>
        <v>23198.880000000001</v>
      </c>
    </row>
    <row r="84" spans="1:20" ht="24" x14ac:dyDescent="0.25">
      <c r="A84" s="4">
        <v>91</v>
      </c>
      <c r="B84" s="4" t="s">
        <v>9</v>
      </c>
      <c r="C84" s="17" t="s">
        <v>183</v>
      </c>
      <c r="D84" s="17" t="s">
        <v>184</v>
      </c>
      <c r="E84" s="6">
        <v>2012</v>
      </c>
      <c r="F84" s="5" t="s">
        <v>12</v>
      </c>
      <c r="G84" s="5" t="s">
        <v>13</v>
      </c>
      <c r="H84" s="7" t="s">
        <v>14</v>
      </c>
      <c r="I84" s="5" t="s">
        <v>15</v>
      </c>
      <c r="J84" s="8"/>
      <c r="K84" s="23">
        <v>1</v>
      </c>
      <c r="L84" s="9">
        <v>59183.34</v>
      </c>
      <c r="M84" s="9">
        <v>59183.34</v>
      </c>
      <c r="N84" s="2">
        <v>8699</v>
      </c>
      <c r="O84" s="2">
        <f t="shared" si="8"/>
        <v>8699</v>
      </c>
      <c r="P84" s="2">
        <f t="shared" si="5"/>
        <v>10438.799999999999</v>
      </c>
      <c r="Q84" s="2">
        <f t="shared" si="9"/>
        <v>10438.799999999999</v>
      </c>
      <c r="R84" s="18"/>
      <c r="S84" s="21">
        <f t="shared" si="6"/>
        <v>8872.98</v>
      </c>
      <c r="T84" s="21">
        <f t="shared" si="7"/>
        <v>8872.98</v>
      </c>
    </row>
    <row r="85" spans="1:20" ht="36" x14ac:dyDescent="0.25">
      <c r="A85" s="4">
        <v>92</v>
      </c>
      <c r="B85" s="4" t="s">
        <v>9</v>
      </c>
      <c r="C85" s="17" t="s">
        <v>185</v>
      </c>
      <c r="D85" s="17" t="s">
        <v>186</v>
      </c>
      <c r="E85" s="6">
        <v>2012</v>
      </c>
      <c r="F85" s="5" t="s">
        <v>12</v>
      </c>
      <c r="G85" s="5" t="s">
        <v>13</v>
      </c>
      <c r="H85" s="7" t="s">
        <v>14</v>
      </c>
      <c r="I85" s="5" t="s">
        <v>15</v>
      </c>
      <c r="J85" s="8"/>
      <c r="K85" s="23">
        <v>2</v>
      </c>
      <c r="L85" s="9">
        <v>16340.84</v>
      </c>
      <c r="M85" s="9">
        <v>32681.68</v>
      </c>
      <c r="N85" s="2">
        <v>2402</v>
      </c>
      <c r="O85" s="2">
        <f t="shared" si="8"/>
        <v>4804</v>
      </c>
      <c r="P85" s="2">
        <f t="shared" si="5"/>
        <v>2882.4</v>
      </c>
      <c r="Q85" s="2">
        <f t="shared" si="9"/>
        <v>5764.8</v>
      </c>
      <c r="R85" s="18"/>
      <c r="S85" s="21">
        <f t="shared" si="6"/>
        <v>2450.04</v>
      </c>
      <c r="T85" s="21">
        <f t="shared" si="7"/>
        <v>4900.08</v>
      </c>
    </row>
    <row r="86" spans="1:20" ht="24" x14ac:dyDescent="0.25">
      <c r="A86" s="4">
        <v>94</v>
      </c>
      <c r="B86" s="4" t="s">
        <v>9</v>
      </c>
      <c r="C86" s="17" t="s">
        <v>187</v>
      </c>
      <c r="D86" s="17" t="s">
        <v>188</v>
      </c>
      <c r="E86" s="6">
        <v>2010</v>
      </c>
      <c r="F86" s="5" t="s">
        <v>12</v>
      </c>
      <c r="G86" s="5" t="s">
        <v>13</v>
      </c>
      <c r="H86" s="7" t="s">
        <v>14</v>
      </c>
      <c r="I86" s="5" t="s">
        <v>15</v>
      </c>
      <c r="J86" s="8"/>
      <c r="K86" s="23">
        <v>2</v>
      </c>
      <c r="L86" s="9">
        <v>19648.75</v>
      </c>
      <c r="M86" s="9">
        <v>39297.5</v>
      </c>
      <c r="N86" s="2">
        <v>2402</v>
      </c>
      <c r="O86" s="2">
        <f t="shared" si="8"/>
        <v>4804</v>
      </c>
      <c r="P86" s="2">
        <f t="shared" si="5"/>
        <v>2882.4</v>
      </c>
      <c r="Q86" s="2">
        <f t="shared" si="9"/>
        <v>5764.8</v>
      </c>
      <c r="R86" s="18"/>
      <c r="S86" s="21">
        <f t="shared" si="6"/>
        <v>2450.04</v>
      </c>
      <c r="T86" s="21">
        <f t="shared" si="7"/>
        <v>4900.08</v>
      </c>
    </row>
    <row r="87" spans="1:20" ht="24" x14ac:dyDescent="0.25">
      <c r="A87" s="4">
        <v>95</v>
      </c>
      <c r="B87" s="4" t="s">
        <v>9</v>
      </c>
      <c r="C87" s="17" t="s">
        <v>189</v>
      </c>
      <c r="D87" s="17" t="s">
        <v>190</v>
      </c>
      <c r="E87" s="6">
        <v>2014</v>
      </c>
      <c r="F87" s="5" t="s">
        <v>12</v>
      </c>
      <c r="G87" s="5" t="s">
        <v>13</v>
      </c>
      <c r="H87" s="7" t="s">
        <v>14</v>
      </c>
      <c r="I87" s="5" t="s">
        <v>15</v>
      </c>
      <c r="J87" s="8"/>
      <c r="K87" s="23">
        <v>3</v>
      </c>
      <c r="L87" s="9">
        <v>4628.1233333333339</v>
      </c>
      <c r="M87" s="9">
        <v>13884.37</v>
      </c>
      <c r="N87" s="2">
        <v>1309</v>
      </c>
      <c r="O87" s="2">
        <f t="shared" si="8"/>
        <v>3927</v>
      </c>
      <c r="P87" s="2">
        <f t="shared" si="5"/>
        <v>1570.8</v>
      </c>
      <c r="Q87" s="2">
        <f t="shared" si="9"/>
        <v>4712.3999999999996</v>
      </c>
      <c r="R87" s="18"/>
      <c r="S87" s="21">
        <f t="shared" si="6"/>
        <v>1335.18</v>
      </c>
      <c r="T87" s="21">
        <f t="shared" si="7"/>
        <v>4005.5399999999995</v>
      </c>
    </row>
    <row r="88" spans="1:20" ht="24" x14ac:dyDescent="0.25">
      <c r="A88" s="4">
        <v>96</v>
      </c>
      <c r="B88" s="4" t="s">
        <v>9</v>
      </c>
      <c r="C88" s="17" t="s">
        <v>191</v>
      </c>
      <c r="D88" s="17" t="s">
        <v>192</v>
      </c>
      <c r="E88" s="6">
        <v>2012</v>
      </c>
      <c r="F88" s="5" t="s">
        <v>12</v>
      </c>
      <c r="G88" s="5" t="s">
        <v>13</v>
      </c>
      <c r="H88" s="7" t="s">
        <v>14</v>
      </c>
      <c r="I88" s="5" t="s">
        <v>15</v>
      </c>
      <c r="J88" s="8"/>
      <c r="K88" s="23">
        <v>9</v>
      </c>
      <c r="L88" s="9">
        <v>1337.63</v>
      </c>
      <c r="M88" s="9">
        <v>12038.67</v>
      </c>
      <c r="N88" s="2">
        <v>197</v>
      </c>
      <c r="O88" s="2">
        <f t="shared" si="8"/>
        <v>1773</v>
      </c>
      <c r="P88" s="2">
        <f t="shared" si="5"/>
        <v>236.39999999999998</v>
      </c>
      <c r="Q88" s="2">
        <f t="shared" si="9"/>
        <v>2127.6</v>
      </c>
      <c r="R88" s="18"/>
      <c r="S88" s="21">
        <f t="shared" si="6"/>
        <v>200.94</v>
      </c>
      <c r="T88" s="21">
        <f t="shared" si="7"/>
        <v>1808.46</v>
      </c>
    </row>
    <row r="89" spans="1:20" ht="24" x14ac:dyDescent="0.25">
      <c r="A89" s="4">
        <v>97</v>
      </c>
      <c r="B89" s="4" t="s">
        <v>9</v>
      </c>
      <c r="C89" s="17" t="s">
        <v>193</v>
      </c>
      <c r="D89" s="17" t="s">
        <v>194</v>
      </c>
      <c r="E89" s="6">
        <v>2014</v>
      </c>
      <c r="F89" s="5" t="s">
        <v>12</v>
      </c>
      <c r="G89" s="5" t="s">
        <v>13</v>
      </c>
      <c r="H89" s="7" t="s">
        <v>14</v>
      </c>
      <c r="I89" s="5" t="s">
        <v>15</v>
      </c>
      <c r="J89" s="8"/>
      <c r="K89" s="23">
        <v>8</v>
      </c>
      <c r="L89" s="9">
        <v>5694.8975</v>
      </c>
      <c r="M89" s="9">
        <v>45559.18</v>
      </c>
      <c r="N89" s="2">
        <v>1610</v>
      </c>
      <c r="O89" s="2">
        <f t="shared" si="8"/>
        <v>12880</v>
      </c>
      <c r="P89" s="2">
        <f t="shared" si="5"/>
        <v>1932</v>
      </c>
      <c r="Q89" s="2">
        <f t="shared" si="9"/>
        <v>15456</v>
      </c>
      <c r="R89" s="18"/>
      <c r="S89" s="21">
        <f t="shared" si="6"/>
        <v>1642.2</v>
      </c>
      <c r="T89" s="21">
        <f t="shared" si="7"/>
        <v>13137.6</v>
      </c>
    </row>
    <row r="90" spans="1:20" ht="24" x14ac:dyDescent="0.25">
      <c r="A90" s="4">
        <v>98</v>
      </c>
      <c r="B90" s="4" t="s">
        <v>9</v>
      </c>
      <c r="C90" s="17" t="s">
        <v>195</v>
      </c>
      <c r="D90" s="17" t="s">
        <v>196</v>
      </c>
      <c r="E90" s="6">
        <v>2012</v>
      </c>
      <c r="F90" s="5" t="s">
        <v>12</v>
      </c>
      <c r="G90" s="5" t="s">
        <v>13</v>
      </c>
      <c r="H90" s="7" t="s">
        <v>14</v>
      </c>
      <c r="I90" s="5" t="s">
        <v>15</v>
      </c>
      <c r="J90" s="8"/>
      <c r="K90" s="23">
        <v>5</v>
      </c>
      <c r="L90" s="9">
        <v>2755.848</v>
      </c>
      <c r="M90" s="9">
        <v>13779.24</v>
      </c>
      <c r="N90" s="2">
        <v>405</v>
      </c>
      <c r="O90" s="2">
        <f t="shared" si="8"/>
        <v>2025</v>
      </c>
      <c r="P90" s="2">
        <f t="shared" si="5"/>
        <v>486</v>
      </c>
      <c r="Q90" s="2">
        <f t="shared" si="9"/>
        <v>2430</v>
      </c>
      <c r="R90" s="18"/>
      <c r="S90" s="21">
        <f t="shared" si="6"/>
        <v>413.1</v>
      </c>
      <c r="T90" s="21">
        <f t="shared" si="7"/>
        <v>2065.5</v>
      </c>
    </row>
    <row r="91" spans="1:20" ht="24" x14ac:dyDescent="0.25">
      <c r="A91" s="4">
        <v>99</v>
      </c>
      <c r="B91" s="4" t="s">
        <v>9</v>
      </c>
      <c r="C91" s="17" t="s">
        <v>197</v>
      </c>
      <c r="D91" s="17" t="s">
        <v>198</v>
      </c>
      <c r="E91" s="6">
        <v>2014</v>
      </c>
      <c r="F91" s="5" t="s">
        <v>12</v>
      </c>
      <c r="G91" s="5" t="s">
        <v>13</v>
      </c>
      <c r="H91" s="7" t="s">
        <v>14</v>
      </c>
      <c r="I91" s="5" t="s">
        <v>15</v>
      </c>
      <c r="J91" s="8"/>
      <c r="K91" s="23">
        <v>2</v>
      </c>
      <c r="L91" s="9">
        <v>1933.03</v>
      </c>
      <c r="M91" s="9">
        <v>3866.06</v>
      </c>
      <c r="N91" s="2">
        <v>547</v>
      </c>
      <c r="O91" s="2">
        <f t="shared" si="8"/>
        <v>1094</v>
      </c>
      <c r="P91" s="2">
        <f t="shared" si="5"/>
        <v>656.4</v>
      </c>
      <c r="Q91" s="2">
        <f t="shared" si="9"/>
        <v>1312.8</v>
      </c>
      <c r="R91" s="18"/>
      <c r="S91" s="21">
        <f t="shared" si="6"/>
        <v>557.94000000000005</v>
      </c>
      <c r="T91" s="21">
        <f t="shared" si="7"/>
        <v>1115.8800000000001</v>
      </c>
    </row>
    <row r="92" spans="1:20" ht="24" x14ac:dyDescent="0.25">
      <c r="A92" s="4">
        <v>100</v>
      </c>
      <c r="B92" s="4" t="s">
        <v>9</v>
      </c>
      <c r="C92" s="17" t="s">
        <v>199</v>
      </c>
      <c r="D92" s="17" t="s">
        <v>200</v>
      </c>
      <c r="E92" s="6">
        <v>2012</v>
      </c>
      <c r="F92" s="5" t="s">
        <v>12</v>
      </c>
      <c r="G92" s="5" t="s">
        <v>13</v>
      </c>
      <c r="H92" s="7" t="s">
        <v>14</v>
      </c>
      <c r="I92" s="5" t="s">
        <v>15</v>
      </c>
      <c r="J92" s="8"/>
      <c r="K92" s="23">
        <v>3</v>
      </c>
      <c r="L92" s="9">
        <v>4162.97</v>
      </c>
      <c r="M92" s="9">
        <v>12488.91</v>
      </c>
      <c r="N92" s="2">
        <v>612</v>
      </c>
      <c r="O92" s="2">
        <f t="shared" si="8"/>
        <v>1836</v>
      </c>
      <c r="P92" s="2">
        <f t="shared" si="5"/>
        <v>734.4</v>
      </c>
      <c r="Q92" s="2">
        <f t="shared" si="9"/>
        <v>2203.1999999999998</v>
      </c>
      <c r="R92" s="18"/>
      <c r="S92" s="21">
        <f t="shared" si="6"/>
        <v>624.2399999999999</v>
      </c>
      <c r="T92" s="21">
        <f t="shared" si="7"/>
        <v>1872.7199999999998</v>
      </c>
    </row>
    <row r="93" spans="1:20" ht="24" x14ac:dyDescent="0.25">
      <c r="A93" s="4">
        <v>101</v>
      </c>
      <c r="B93" s="4" t="s">
        <v>9</v>
      </c>
      <c r="C93" s="17" t="s">
        <v>201</v>
      </c>
      <c r="D93" s="17" t="s">
        <v>202</v>
      </c>
      <c r="E93" s="6">
        <v>2014</v>
      </c>
      <c r="F93" s="5" t="s">
        <v>12</v>
      </c>
      <c r="G93" s="5" t="s">
        <v>13</v>
      </c>
      <c r="H93" s="7" t="s">
        <v>14</v>
      </c>
      <c r="I93" s="5" t="s">
        <v>15</v>
      </c>
      <c r="J93" s="8"/>
      <c r="K93" s="23">
        <v>3</v>
      </c>
      <c r="L93" s="9">
        <v>1634.1733333333334</v>
      </c>
      <c r="M93" s="9">
        <v>4902.5200000000004</v>
      </c>
      <c r="N93" s="2">
        <v>462</v>
      </c>
      <c r="O93" s="2">
        <f t="shared" si="8"/>
        <v>1386</v>
      </c>
      <c r="P93" s="2">
        <f t="shared" si="5"/>
        <v>554.4</v>
      </c>
      <c r="Q93" s="2">
        <f t="shared" si="9"/>
        <v>1663.2</v>
      </c>
      <c r="R93" s="18"/>
      <c r="S93" s="21">
        <f t="shared" si="6"/>
        <v>471.23999999999995</v>
      </c>
      <c r="T93" s="21">
        <f t="shared" si="7"/>
        <v>1413.72</v>
      </c>
    </row>
    <row r="94" spans="1:20" ht="24" x14ac:dyDescent="0.25">
      <c r="A94" s="4">
        <v>102</v>
      </c>
      <c r="B94" s="4" t="s">
        <v>9</v>
      </c>
      <c r="C94" s="17" t="s">
        <v>203</v>
      </c>
      <c r="D94" s="17" t="s">
        <v>204</v>
      </c>
      <c r="E94" s="6">
        <v>2014</v>
      </c>
      <c r="F94" s="5" t="s">
        <v>12</v>
      </c>
      <c r="G94" s="5" t="s">
        <v>13</v>
      </c>
      <c r="H94" s="7" t="s">
        <v>14</v>
      </c>
      <c r="I94" s="5" t="s">
        <v>15</v>
      </c>
      <c r="J94" s="8"/>
      <c r="K94" s="23">
        <v>2</v>
      </c>
      <c r="L94" s="9">
        <v>1634.175</v>
      </c>
      <c r="M94" s="9">
        <v>3268.35</v>
      </c>
      <c r="N94" s="2">
        <v>462</v>
      </c>
      <c r="O94" s="2">
        <f t="shared" si="8"/>
        <v>924</v>
      </c>
      <c r="P94" s="2">
        <f t="shared" si="5"/>
        <v>554.4</v>
      </c>
      <c r="Q94" s="2">
        <f t="shared" si="9"/>
        <v>1108.8</v>
      </c>
      <c r="R94" s="18"/>
      <c r="S94" s="21">
        <f t="shared" si="6"/>
        <v>471.23999999999995</v>
      </c>
      <c r="T94" s="21">
        <f t="shared" si="7"/>
        <v>942.4799999999999</v>
      </c>
    </row>
    <row r="95" spans="1:20" ht="24" x14ac:dyDescent="0.25">
      <c r="A95" s="4">
        <v>103</v>
      </c>
      <c r="B95" s="4" t="s">
        <v>9</v>
      </c>
      <c r="C95" s="17" t="s">
        <v>205</v>
      </c>
      <c r="D95" s="17" t="s">
        <v>206</v>
      </c>
      <c r="E95" s="6">
        <v>2012</v>
      </c>
      <c r="F95" s="5" t="s">
        <v>12</v>
      </c>
      <c r="G95" s="5" t="s">
        <v>13</v>
      </c>
      <c r="H95" s="7" t="s">
        <v>14</v>
      </c>
      <c r="I95" s="5" t="s">
        <v>15</v>
      </c>
      <c r="J95" s="8"/>
      <c r="K95" s="23">
        <v>8</v>
      </c>
      <c r="L95" s="9">
        <v>871.31124999999997</v>
      </c>
      <c r="M95" s="9">
        <v>6970.49</v>
      </c>
      <c r="N95" s="2">
        <v>128</v>
      </c>
      <c r="O95" s="2">
        <f t="shared" si="8"/>
        <v>1024</v>
      </c>
      <c r="P95" s="2">
        <f t="shared" si="5"/>
        <v>153.6</v>
      </c>
      <c r="Q95" s="2">
        <f t="shared" si="9"/>
        <v>1228.8</v>
      </c>
      <c r="R95" s="18"/>
      <c r="S95" s="21">
        <f t="shared" si="6"/>
        <v>130.56</v>
      </c>
      <c r="T95" s="21">
        <f t="shared" si="7"/>
        <v>1044.48</v>
      </c>
    </row>
    <row r="96" spans="1:20" ht="24" x14ac:dyDescent="0.25">
      <c r="A96" s="4">
        <v>104</v>
      </c>
      <c r="B96" s="4" t="s">
        <v>9</v>
      </c>
      <c r="C96" s="17" t="s">
        <v>207</v>
      </c>
      <c r="D96" s="17" t="s">
        <v>208</v>
      </c>
      <c r="E96" s="6">
        <v>2014</v>
      </c>
      <c r="F96" s="5" t="s">
        <v>12</v>
      </c>
      <c r="G96" s="5" t="s">
        <v>13</v>
      </c>
      <c r="H96" s="7" t="s">
        <v>14</v>
      </c>
      <c r="I96" s="5" t="s">
        <v>15</v>
      </c>
      <c r="J96" s="8"/>
      <c r="K96" s="23">
        <v>1</v>
      </c>
      <c r="L96" s="9">
        <v>2469.5</v>
      </c>
      <c r="M96" s="9">
        <v>2469.5</v>
      </c>
      <c r="N96" s="2">
        <v>698</v>
      </c>
      <c r="O96" s="2">
        <f t="shared" si="8"/>
        <v>698</v>
      </c>
      <c r="P96" s="2">
        <f t="shared" si="5"/>
        <v>837.6</v>
      </c>
      <c r="Q96" s="2">
        <f t="shared" si="9"/>
        <v>837.6</v>
      </c>
      <c r="R96" s="18"/>
      <c r="S96" s="21">
        <f t="shared" si="6"/>
        <v>711.95999999999992</v>
      </c>
      <c r="T96" s="21">
        <f t="shared" si="7"/>
        <v>711.95999999999992</v>
      </c>
    </row>
    <row r="97" spans="1:20" ht="24" x14ac:dyDescent="0.25">
      <c r="A97" s="4">
        <v>105</v>
      </c>
      <c r="B97" s="4" t="s">
        <v>9</v>
      </c>
      <c r="C97" s="17" t="s">
        <v>209</v>
      </c>
      <c r="D97" s="17" t="s">
        <v>210</v>
      </c>
      <c r="E97" s="6">
        <v>2015</v>
      </c>
      <c r="F97" s="5" t="s">
        <v>12</v>
      </c>
      <c r="G97" s="5" t="s">
        <v>13</v>
      </c>
      <c r="H97" s="7" t="s">
        <v>14</v>
      </c>
      <c r="I97" s="5" t="s">
        <v>15</v>
      </c>
      <c r="J97" s="8"/>
      <c r="K97" s="23">
        <v>2</v>
      </c>
      <c r="L97" s="9">
        <v>3223.2449999999999</v>
      </c>
      <c r="M97" s="9">
        <v>6446.49</v>
      </c>
      <c r="N97" s="2">
        <v>811</v>
      </c>
      <c r="O97" s="2">
        <f t="shared" si="8"/>
        <v>1622</v>
      </c>
      <c r="P97" s="2">
        <f t="shared" si="5"/>
        <v>973.19999999999993</v>
      </c>
      <c r="Q97" s="2">
        <f t="shared" si="9"/>
        <v>1946.3999999999999</v>
      </c>
      <c r="R97" s="18"/>
      <c r="S97" s="21">
        <f t="shared" si="6"/>
        <v>827.21999999999991</v>
      </c>
      <c r="T97" s="21">
        <f t="shared" si="7"/>
        <v>1654.4399999999998</v>
      </c>
    </row>
    <row r="98" spans="1:20" ht="24" x14ac:dyDescent="0.25">
      <c r="A98" s="4">
        <v>106</v>
      </c>
      <c r="B98" s="4" t="s">
        <v>9</v>
      </c>
      <c r="C98" s="17" t="s">
        <v>211</v>
      </c>
      <c r="D98" s="17" t="s">
        <v>212</v>
      </c>
      <c r="E98" s="6">
        <v>2012</v>
      </c>
      <c r="F98" s="5" t="s">
        <v>12</v>
      </c>
      <c r="G98" s="5" t="s">
        <v>13</v>
      </c>
      <c r="H98" s="7" t="s">
        <v>14</v>
      </c>
      <c r="I98" s="5" t="s">
        <v>15</v>
      </c>
      <c r="J98" s="8"/>
      <c r="K98" s="23">
        <v>2</v>
      </c>
      <c r="L98" s="9">
        <v>601.40499999999997</v>
      </c>
      <c r="M98" s="9">
        <v>1202.81</v>
      </c>
      <c r="N98" s="2">
        <v>88</v>
      </c>
      <c r="O98" s="2">
        <f t="shared" si="8"/>
        <v>176</v>
      </c>
      <c r="P98" s="2">
        <f t="shared" si="5"/>
        <v>105.6</v>
      </c>
      <c r="Q98" s="2">
        <f t="shared" si="9"/>
        <v>211.2</v>
      </c>
      <c r="R98" s="18"/>
      <c r="S98" s="21">
        <f t="shared" si="6"/>
        <v>89.76</v>
      </c>
      <c r="T98" s="21">
        <f t="shared" si="7"/>
        <v>179.52</v>
      </c>
    </row>
    <row r="99" spans="1:20" ht="24" x14ac:dyDescent="0.25">
      <c r="A99" s="4">
        <v>107</v>
      </c>
      <c r="B99" s="4" t="s">
        <v>9</v>
      </c>
      <c r="C99" s="17" t="s">
        <v>213</v>
      </c>
      <c r="D99" s="17" t="s">
        <v>214</v>
      </c>
      <c r="E99" s="6">
        <v>2012</v>
      </c>
      <c r="F99" s="5" t="s">
        <v>12</v>
      </c>
      <c r="G99" s="5" t="s">
        <v>13</v>
      </c>
      <c r="H99" s="7" t="s">
        <v>14</v>
      </c>
      <c r="I99" s="5" t="s">
        <v>15</v>
      </c>
      <c r="J99" s="8"/>
      <c r="K99" s="23">
        <v>2</v>
      </c>
      <c r="L99" s="9">
        <v>701.66</v>
      </c>
      <c r="M99" s="9">
        <v>1403.32</v>
      </c>
      <c r="N99" s="2">
        <v>103</v>
      </c>
      <c r="O99" s="2">
        <f t="shared" si="8"/>
        <v>206</v>
      </c>
      <c r="P99" s="2">
        <f t="shared" si="5"/>
        <v>123.6</v>
      </c>
      <c r="Q99" s="2">
        <f t="shared" si="9"/>
        <v>247.2</v>
      </c>
      <c r="R99" s="18"/>
      <c r="S99" s="21">
        <f t="shared" si="6"/>
        <v>105.06</v>
      </c>
      <c r="T99" s="21">
        <f t="shared" si="7"/>
        <v>210.12</v>
      </c>
    </row>
    <row r="100" spans="1:20" ht="24" x14ac:dyDescent="0.25">
      <c r="A100" s="4">
        <v>108</v>
      </c>
      <c r="B100" s="4" t="s">
        <v>9</v>
      </c>
      <c r="C100" s="17" t="s">
        <v>215</v>
      </c>
      <c r="D100" s="17" t="s">
        <v>216</v>
      </c>
      <c r="E100" s="6">
        <v>2012</v>
      </c>
      <c r="F100" s="5" t="s">
        <v>12</v>
      </c>
      <c r="G100" s="5" t="s">
        <v>13</v>
      </c>
      <c r="H100" s="7" t="s">
        <v>14</v>
      </c>
      <c r="I100" s="5" t="s">
        <v>15</v>
      </c>
      <c r="J100" s="8"/>
      <c r="K100" s="23">
        <v>10</v>
      </c>
      <c r="L100" s="9">
        <v>601.41399999999999</v>
      </c>
      <c r="M100" s="9">
        <v>6014.14</v>
      </c>
      <c r="N100" s="2">
        <v>88</v>
      </c>
      <c r="O100" s="2">
        <f t="shared" si="8"/>
        <v>880</v>
      </c>
      <c r="P100" s="2">
        <f t="shared" si="5"/>
        <v>105.6</v>
      </c>
      <c r="Q100" s="2">
        <f t="shared" si="9"/>
        <v>1056</v>
      </c>
      <c r="R100" s="18"/>
      <c r="S100" s="21">
        <f t="shared" si="6"/>
        <v>89.76</v>
      </c>
      <c r="T100" s="21">
        <f t="shared" si="7"/>
        <v>897.6</v>
      </c>
    </row>
    <row r="101" spans="1:20" ht="24" x14ac:dyDescent="0.25">
      <c r="A101" s="4">
        <v>109</v>
      </c>
      <c r="B101" s="4" t="s">
        <v>9</v>
      </c>
      <c r="C101" s="17" t="s">
        <v>217</v>
      </c>
      <c r="D101" s="17" t="s">
        <v>218</v>
      </c>
      <c r="E101" s="6">
        <v>2012</v>
      </c>
      <c r="F101" s="5" t="s">
        <v>12</v>
      </c>
      <c r="G101" s="5" t="s">
        <v>13</v>
      </c>
      <c r="H101" s="7" t="s">
        <v>14</v>
      </c>
      <c r="I101" s="5" t="s">
        <v>15</v>
      </c>
      <c r="J101" s="8"/>
      <c r="K101" s="23">
        <v>1</v>
      </c>
      <c r="L101" s="9">
        <v>695.22</v>
      </c>
      <c r="M101" s="19">
        <v>695.22</v>
      </c>
      <c r="N101" s="2">
        <v>102</v>
      </c>
      <c r="O101" s="2">
        <f t="shared" si="8"/>
        <v>102</v>
      </c>
      <c r="P101" s="2">
        <f t="shared" si="5"/>
        <v>122.39999999999999</v>
      </c>
      <c r="Q101" s="2">
        <f t="shared" si="9"/>
        <v>122.39999999999999</v>
      </c>
      <c r="R101" s="18"/>
      <c r="S101" s="21">
        <f t="shared" si="6"/>
        <v>104.03999999999999</v>
      </c>
      <c r="T101" s="21">
        <f t="shared" si="7"/>
        <v>104.03999999999999</v>
      </c>
    </row>
    <row r="102" spans="1:20" ht="24" x14ac:dyDescent="0.25">
      <c r="A102" s="4">
        <v>110</v>
      </c>
      <c r="B102" s="4" t="s">
        <v>9</v>
      </c>
      <c r="C102" s="17" t="s">
        <v>219</v>
      </c>
      <c r="D102" s="17" t="s">
        <v>220</v>
      </c>
      <c r="E102" s="6">
        <v>2012</v>
      </c>
      <c r="F102" s="5" t="s">
        <v>12</v>
      </c>
      <c r="G102" s="5" t="s">
        <v>13</v>
      </c>
      <c r="H102" s="7" t="s">
        <v>14</v>
      </c>
      <c r="I102" s="5" t="s">
        <v>15</v>
      </c>
      <c r="J102" s="8"/>
      <c r="K102" s="23">
        <v>17</v>
      </c>
      <c r="L102" s="9">
        <v>500.82117647058817</v>
      </c>
      <c r="M102" s="9">
        <v>8513.9599999999991</v>
      </c>
      <c r="N102" s="2">
        <v>74</v>
      </c>
      <c r="O102" s="2">
        <f t="shared" si="8"/>
        <v>1258</v>
      </c>
      <c r="P102" s="2">
        <f t="shared" si="5"/>
        <v>88.8</v>
      </c>
      <c r="Q102" s="2">
        <f t="shared" si="9"/>
        <v>1509.6</v>
      </c>
      <c r="R102" s="18"/>
      <c r="S102" s="21">
        <f t="shared" si="6"/>
        <v>75.48</v>
      </c>
      <c r="T102" s="21">
        <f t="shared" si="7"/>
        <v>1283.1599999999999</v>
      </c>
    </row>
    <row r="103" spans="1:20" ht="24" x14ac:dyDescent="0.25">
      <c r="A103" s="4">
        <v>111</v>
      </c>
      <c r="B103" s="4" t="s">
        <v>9</v>
      </c>
      <c r="C103" s="17" t="s">
        <v>221</v>
      </c>
      <c r="D103" s="17" t="s">
        <v>222</v>
      </c>
      <c r="E103" s="6">
        <v>2012</v>
      </c>
      <c r="F103" s="5" t="s">
        <v>12</v>
      </c>
      <c r="G103" s="5" t="s">
        <v>13</v>
      </c>
      <c r="H103" s="7" t="s">
        <v>14</v>
      </c>
      <c r="I103" s="5" t="s">
        <v>15</v>
      </c>
      <c r="J103" s="8"/>
      <c r="K103" s="23">
        <v>1</v>
      </c>
      <c r="L103" s="9">
        <v>467.56</v>
      </c>
      <c r="M103" s="19">
        <v>467.56</v>
      </c>
      <c r="N103" s="2">
        <v>69</v>
      </c>
      <c r="O103" s="2">
        <f t="shared" si="8"/>
        <v>69</v>
      </c>
      <c r="P103" s="2">
        <f t="shared" si="5"/>
        <v>82.8</v>
      </c>
      <c r="Q103" s="2">
        <f t="shared" si="9"/>
        <v>82.8</v>
      </c>
      <c r="R103" s="18"/>
      <c r="S103" s="21">
        <f t="shared" si="6"/>
        <v>70.38</v>
      </c>
      <c r="T103" s="21">
        <f t="shared" si="7"/>
        <v>70.38</v>
      </c>
    </row>
    <row r="104" spans="1:20" ht="24" x14ac:dyDescent="0.25">
      <c r="A104" s="4">
        <v>112</v>
      </c>
      <c r="B104" s="4" t="s">
        <v>9</v>
      </c>
      <c r="C104" s="17" t="s">
        <v>223</v>
      </c>
      <c r="D104" s="17" t="s">
        <v>224</v>
      </c>
      <c r="E104" s="6">
        <v>2012</v>
      </c>
      <c r="F104" s="5" t="s">
        <v>12</v>
      </c>
      <c r="G104" s="5" t="s">
        <v>13</v>
      </c>
      <c r="H104" s="7" t="s">
        <v>14</v>
      </c>
      <c r="I104" s="5" t="s">
        <v>15</v>
      </c>
      <c r="J104" s="8"/>
      <c r="K104" s="23">
        <v>8</v>
      </c>
      <c r="L104" s="9">
        <v>1503.28</v>
      </c>
      <c r="M104" s="9">
        <v>12026.24</v>
      </c>
      <c r="N104" s="2">
        <v>221</v>
      </c>
      <c r="O104" s="2">
        <f t="shared" si="8"/>
        <v>1768</v>
      </c>
      <c r="P104" s="2">
        <f t="shared" si="5"/>
        <v>265.2</v>
      </c>
      <c r="Q104" s="2">
        <f t="shared" si="9"/>
        <v>2121.6</v>
      </c>
      <c r="R104" s="18"/>
      <c r="S104" s="21">
        <f t="shared" si="6"/>
        <v>225.42</v>
      </c>
      <c r="T104" s="21">
        <f t="shared" si="7"/>
        <v>1803.36</v>
      </c>
    </row>
    <row r="105" spans="1:20" ht="24" x14ac:dyDescent="0.25">
      <c r="A105" s="4">
        <v>113</v>
      </c>
      <c r="B105" s="4" t="s">
        <v>9</v>
      </c>
      <c r="C105" s="17" t="s">
        <v>225</v>
      </c>
      <c r="D105" s="17" t="s">
        <v>226</v>
      </c>
      <c r="E105" s="6">
        <v>2012</v>
      </c>
      <c r="F105" s="5" t="s">
        <v>12</v>
      </c>
      <c r="G105" s="5" t="s">
        <v>13</v>
      </c>
      <c r="H105" s="7" t="s">
        <v>14</v>
      </c>
      <c r="I105" s="5" t="s">
        <v>15</v>
      </c>
      <c r="J105" s="8"/>
      <c r="K105" s="23">
        <v>1</v>
      </c>
      <c r="L105" s="9">
        <v>847.15</v>
      </c>
      <c r="M105" s="19">
        <v>847.15</v>
      </c>
      <c r="N105" s="2">
        <v>125</v>
      </c>
      <c r="O105" s="2">
        <f t="shared" si="8"/>
        <v>125</v>
      </c>
      <c r="P105" s="2">
        <f t="shared" si="5"/>
        <v>150</v>
      </c>
      <c r="Q105" s="2">
        <f t="shared" si="9"/>
        <v>150</v>
      </c>
      <c r="R105" s="18"/>
      <c r="S105" s="21">
        <f t="shared" si="6"/>
        <v>127.5</v>
      </c>
      <c r="T105" s="21">
        <f t="shared" si="7"/>
        <v>127.5</v>
      </c>
    </row>
    <row r="106" spans="1:20" ht="24" x14ac:dyDescent="0.25">
      <c r="A106" s="4">
        <v>114</v>
      </c>
      <c r="B106" s="4" t="s">
        <v>9</v>
      </c>
      <c r="C106" s="17" t="s">
        <v>227</v>
      </c>
      <c r="D106" s="17" t="s">
        <v>228</v>
      </c>
      <c r="E106" s="6">
        <v>2012</v>
      </c>
      <c r="F106" s="5" t="s">
        <v>12</v>
      </c>
      <c r="G106" s="5" t="s">
        <v>13</v>
      </c>
      <c r="H106" s="7" t="s">
        <v>14</v>
      </c>
      <c r="I106" s="5" t="s">
        <v>15</v>
      </c>
      <c r="J106" s="8"/>
      <c r="K106" s="23">
        <v>5</v>
      </c>
      <c r="L106" s="9">
        <v>1485.66</v>
      </c>
      <c r="M106" s="9">
        <v>7428.3</v>
      </c>
      <c r="N106" s="2">
        <v>218</v>
      </c>
      <c r="O106" s="2">
        <f t="shared" si="8"/>
        <v>1090</v>
      </c>
      <c r="P106" s="2">
        <f t="shared" si="5"/>
        <v>261.59999999999997</v>
      </c>
      <c r="Q106" s="2">
        <f t="shared" si="9"/>
        <v>1308</v>
      </c>
      <c r="R106" s="18"/>
      <c r="S106" s="21">
        <f t="shared" si="6"/>
        <v>222.35999999999996</v>
      </c>
      <c r="T106" s="21">
        <f t="shared" si="7"/>
        <v>1111.8</v>
      </c>
    </row>
    <row r="107" spans="1:20" ht="36" x14ac:dyDescent="0.25">
      <c r="A107" s="4">
        <v>115</v>
      </c>
      <c r="B107" s="4" t="s">
        <v>9</v>
      </c>
      <c r="C107" s="17" t="s">
        <v>229</v>
      </c>
      <c r="D107" s="17" t="s">
        <v>230</v>
      </c>
      <c r="E107" s="6">
        <v>2012</v>
      </c>
      <c r="F107" s="5" t="s">
        <v>12</v>
      </c>
      <c r="G107" s="5" t="s">
        <v>13</v>
      </c>
      <c r="H107" s="7" t="s">
        <v>14</v>
      </c>
      <c r="I107" s="5" t="s">
        <v>15</v>
      </c>
      <c r="J107" s="8"/>
      <c r="K107" s="23">
        <v>1</v>
      </c>
      <c r="L107" s="9">
        <v>1460.96</v>
      </c>
      <c r="M107" s="9">
        <v>1460.96</v>
      </c>
      <c r="N107" s="2">
        <v>215</v>
      </c>
      <c r="O107" s="2">
        <f t="shared" si="8"/>
        <v>215</v>
      </c>
      <c r="P107" s="2">
        <f t="shared" si="5"/>
        <v>258</v>
      </c>
      <c r="Q107" s="2">
        <f t="shared" si="9"/>
        <v>258</v>
      </c>
      <c r="R107" s="18"/>
      <c r="S107" s="21">
        <f t="shared" si="6"/>
        <v>219.3</v>
      </c>
      <c r="T107" s="21">
        <f t="shared" si="7"/>
        <v>219.3</v>
      </c>
    </row>
    <row r="108" spans="1:20" ht="24" x14ac:dyDescent="0.25">
      <c r="A108" s="4">
        <v>116</v>
      </c>
      <c r="B108" s="4" t="s">
        <v>9</v>
      </c>
      <c r="C108" s="17" t="s">
        <v>231</v>
      </c>
      <c r="D108" s="17" t="s">
        <v>232</v>
      </c>
      <c r="E108" s="6">
        <v>2012</v>
      </c>
      <c r="F108" s="5" t="s">
        <v>12</v>
      </c>
      <c r="G108" s="5" t="s">
        <v>13</v>
      </c>
      <c r="H108" s="7" t="s">
        <v>14</v>
      </c>
      <c r="I108" s="5" t="s">
        <v>15</v>
      </c>
      <c r="J108" s="8"/>
      <c r="K108" s="23">
        <v>2</v>
      </c>
      <c r="L108" s="9">
        <v>3547.54</v>
      </c>
      <c r="M108" s="9">
        <v>7095.08</v>
      </c>
      <c r="N108" s="2">
        <v>521</v>
      </c>
      <c r="O108" s="2">
        <f t="shared" si="8"/>
        <v>1042</v>
      </c>
      <c r="P108" s="2">
        <f t="shared" si="5"/>
        <v>625.19999999999993</v>
      </c>
      <c r="Q108" s="2">
        <f t="shared" si="9"/>
        <v>1250.3999999999999</v>
      </c>
      <c r="R108" s="18"/>
      <c r="S108" s="21">
        <f t="shared" si="6"/>
        <v>531.41999999999996</v>
      </c>
      <c r="T108" s="21">
        <f t="shared" si="7"/>
        <v>1062.8399999999999</v>
      </c>
    </row>
    <row r="109" spans="1:20" ht="24" x14ac:dyDescent="0.25">
      <c r="A109" s="4">
        <v>117</v>
      </c>
      <c r="B109" s="4" t="s">
        <v>9</v>
      </c>
      <c r="C109" s="17" t="s">
        <v>233</v>
      </c>
      <c r="D109" s="17" t="s">
        <v>234</v>
      </c>
      <c r="E109" s="6">
        <v>2014</v>
      </c>
      <c r="F109" s="5" t="s">
        <v>12</v>
      </c>
      <c r="G109" s="5" t="s">
        <v>13</v>
      </c>
      <c r="H109" s="7" t="s">
        <v>14</v>
      </c>
      <c r="I109" s="5" t="s">
        <v>15</v>
      </c>
      <c r="J109" s="8"/>
      <c r="K109" s="23">
        <v>1</v>
      </c>
      <c r="L109" s="9">
        <v>3159.67</v>
      </c>
      <c r="M109" s="9">
        <v>3159.67</v>
      </c>
      <c r="N109" s="2">
        <v>893</v>
      </c>
      <c r="O109" s="2">
        <f t="shared" si="8"/>
        <v>893</v>
      </c>
      <c r="P109" s="2">
        <f t="shared" si="5"/>
        <v>1071.5999999999999</v>
      </c>
      <c r="Q109" s="2">
        <f t="shared" si="9"/>
        <v>1071.5999999999999</v>
      </c>
      <c r="R109" s="18"/>
      <c r="S109" s="21">
        <f t="shared" si="6"/>
        <v>910.8599999999999</v>
      </c>
      <c r="T109" s="21">
        <f t="shared" si="7"/>
        <v>910.8599999999999</v>
      </c>
    </row>
    <row r="110" spans="1:20" ht="24" x14ac:dyDescent="0.25">
      <c r="A110" s="4">
        <v>118</v>
      </c>
      <c r="B110" s="4" t="s">
        <v>9</v>
      </c>
      <c r="C110" s="17" t="s">
        <v>235</v>
      </c>
      <c r="D110" s="17" t="s">
        <v>236</v>
      </c>
      <c r="E110" s="6">
        <v>2012</v>
      </c>
      <c r="F110" s="5" t="s">
        <v>12</v>
      </c>
      <c r="G110" s="5" t="s">
        <v>13</v>
      </c>
      <c r="H110" s="7" t="s">
        <v>14</v>
      </c>
      <c r="I110" s="5" t="s">
        <v>15</v>
      </c>
      <c r="J110" s="8"/>
      <c r="K110" s="23">
        <v>6</v>
      </c>
      <c r="L110" s="9">
        <v>3120.3866666666668</v>
      </c>
      <c r="M110" s="9">
        <v>18722.32</v>
      </c>
      <c r="N110" s="2">
        <v>459</v>
      </c>
      <c r="O110" s="2">
        <f t="shared" si="8"/>
        <v>2754</v>
      </c>
      <c r="P110" s="2">
        <f t="shared" si="5"/>
        <v>550.79999999999995</v>
      </c>
      <c r="Q110" s="2">
        <f t="shared" si="9"/>
        <v>3304.7999999999997</v>
      </c>
      <c r="R110" s="18"/>
      <c r="S110" s="21">
        <f t="shared" si="6"/>
        <v>468.17999999999995</v>
      </c>
      <c r="T110" s="21">
        <f t="shared" si="7"/>
        <v>2809.0799999999995</v>
      </c>
    </row>
    <row r="111" spans="1:20" ht="36" x14ac:dyDescent="0.25">
      <c r="A111" s="4">
        <v>119</v>
      </c>
      <c r="B111" s="4" t="s">
        <v>9</v>
      </c>
      <c r="C111" s="17" t="s">
        <v>237</v>
      </c>
      <c r="D111" s="17" t="s">
        <v>238</v>
      </c>
      <c r="E111" s="6">
        <v>2012</v>
      </c>
      <c r="F111" s="5" t="s">
        <v>12</v>
      </c>
      <c r="G111" s="5" t="s">
        <v>13</v>
      </c>
      <c r="H111" s="7" t="s">
        <v>14</v>
      </c>
      <c r="I111" s="5" t="s">
        <v>15</v>
      </c>
      <c r="J111" s="8"/>
      <c r="K111" s="23">
        <v>5</v>
      </c>
      <c r="L111" s="9">
        <v>2172.6480000000001</v>
      </c>
      <c r="M111" s="9">
        <v>10863.24</v>
      </c>
      <c r="N111" s="2">
        <v>319</v>
      </c>
      <c r="O111" s="2">
        <f t="shared" si="8"/>
        <v>1595</v>
      </c>
      <c r="P111" s="2">
        <f t="shared" si="5"/>
        <v>382.8</v>
      </c>
      <c r="Q111" s="2">
        <f t="shared" si="9"/>
        <v>1914</v>
      </c>
      <c r="R111" s="18"/>
      <c r="S111" s="21">
        <f t="shared" si="6"/>
        <v>325.38000000000005</v>
      </c>
      <c r="T111" s="21">
        <f t="shared" si="7"/>
        <v>1626.9</v>
      </c>
    </row>
    <row r="112" spans="1:20" ht="24" x14ac:dyDescent="0.25">
      <c r="A112" s="4">
        <v>120</v>
      </c>
      <c r="B112" s="4" t="s">
        <v>9</v>
      </c>
      <c r="C112" s="17" t="s">
        <v>239</v>
      </c>
      <c r="D112" s="17" t="s">
        <v>240</v>
      </c>
      <c r="E112" s="6">
        <v>2012</v>
      </c>
      <c r="F112" s="5" t="s">
        <v>12</v>
      </c>
      <c r="G112" s="5" t="s">
        <v>13</v>
      </c>
      <c r="H112" s="7" t="s">
        <v>14</v>
      </c>
      <c r="I112" s="5" t="s">
        <v>15</v>
      </c>
      <c r="J112" s="8"/>
      <c r="K112" s="23">
        <v>118</v>
      </c>
      <c r="L112" s="9">
        <v>165.77338983050845</v>
      </c>
      <c r="M112" s="9">
        <v>19561.259999999998</v>
      </c>
      <c r="N112" s="2">
        <v>24</v>
      </c>
      <c r="O112" s="2">
        <f t="shared" si="8"/>
        <v>2832</v>
      </c>
      <c r="P112" s="2">
        <f t="shared" si="5"/>
        <v>28.799999999999997</v>
      </c>
      <c r="Q112" s="2">
        <f t="shared" si="9"/>
        <v>3398.4</v>
      </c>
      <c r="R112" s="18"/>
      <c r="S112" s="21">
        <f t="shared" si="6"/>
        <v>24.479999999999997</v>
      </c>
      <c r="T112" s="21">
        <f t="shared" si="7"/>
        <v>2888.6400000000003</v>
      </c>
    </row>
    <row r="113" spans="1:20" ht="36" x14ac:dyDescent="0.25">
      <c r="A113" s="4">
        <v>121</v>
      </c>
      <c r="B113" s="4" t="s">
        <v>9</v>
      </c>
      <c r="C113" s="17" t="s">
        <v>241</v>
      </c>
      <c r="D113" s="17" t="s">
        <v>242</v>
      </c>
      <c r="E113" s="6">
        <v>2012</v>
      </c>
      <c r="F113" s="5" t="s">
        <v>12</v>
      </c>
      <c r="G113" s="5" t="s">
        <v>13</v>
      </c>
      <c r="H113" s="7" t="s">
        <v>14</v>
      </c>
      <c r="I113" s="5" t="s">
        <v>15</v>
      </c>
      <c r="J113" s="8"/>
      <c r="K113" s="23">
        <v>1</v>
      </c>
      <c r="L113" s="9">
        <v>4225.18</v>
      </c>
      <c r="M113" s="9">
        <v>4225.18</v>
      </c>
      <c r="N113" s="2">
        <v>621</v>
      </c>
      <c r="O113" s="2">
        <f t="shared" si="8"/>
        <v>621</v>
      </c>
      <c r="P113" s="2">
        <f t="shared" si="5"/>
        <v>745.19999999999993</v>
      </c>
      <c r="Q113" s="2">
        <f t="shared" si="9"/>
        <v>745.19999999999993</v>
      </c>
      <c r="R113" s="18"/>
      <c r="S113" s="21">
        <f t="shared" si="6"/>
        <v>633.41999999999996</v>
      </c>
      <c r="T113" s="21">
        <f t="shared" si="7"/>
        <v>633.41999999999996</v>
      </c>
    </row>
    <row r="114" spans="1:20" ht="48" x14ac:dyDescent="0.25">
      <c r="A114" s="4">
        <v>122</v>
      </c>
      <c r="B114" s="4" t="s">
        <v>9</v>
      </c>
      <c r="C114" s="17" t="s">
        <v>243</v>
      </c>
      <c r="D114" s="17" t="s">
        <v>244</v>
      </c>
      <c r="E114" s="6">
        <v>2014</v>
      </c>
      <c r="F114" s="5" t="s">
        <v>12</v>
      </c>
      <c r="G114" s="5" t="s">
        <v>13</v>
      </c>
      <c r="H114" s="7" t="s">
        <v>14</v>
      </c>
      <c r="I114" s="5" t="s">
        <v>15</v>
      </c>
      <c r="J114" s="8"/>
      <c r="K114" s="23">
        <v>1</v>
      </c>
      <c r="L114" s="9">
        <v>4246.7299999999996</v>
      </c>
      <c r="M114" s="9">
        <v>4246.7299999999996</v>
      </c>
      <c r="N114" s="2">
        <v>1201</v>
      </c>
      <c r="O114" s="2">
        <f t="shared" si="8"/>
        <v>1201</v>
      </c>
      <c r="P114" s="2">
        <f t="shared" si="5"/>
        <v>1441.2</v>
      </c>
      <c r="Q114" s="2">
        <f t="shared" si="9"/>
        <v>1441.2</v>
      </c>
      <c r="R114" s="18"/>
      <c r="S114" s="21">
        <f t="shared" si="6"/>
        <v>1225.02</v>
      </c>
      <c r="T114" s="21">
        <f t="shared" si="7"/>
        <v>1225.02</v>
      </c>
    </row>
    <row r="115" spans="1:20" ht="36" x14ac:dyDescent="0.25">
      <c r="A115" s="4">
        <v>123</v>
      </c>
      <c r="B115" s="4" t="s">
        <v>9</v>
      </c>
      <c r="C115" s="17" t="s">
        <v>245</v>
      </c>
      <c r="D115" s="17" t="s">
        <v>246</v>
      </c>
      <c r="E115" s="6">
        <v>2012</v>
      </c>
      <c r="F115" s="5" t="s">
        <v>12</v>
      </c>
      <c r="G115" s="5" t="s">
        <v>13</v>
      </c>
      <c r="H115" s="7" t="s">
        <v>14</v>
      </c>
      <c r="I115" s="5" t="s">
        <v>15</v>
      </c>
      <c r="J115" s="8"/>
      <c r="K115" s="23">
        <v>2</v>
      </c>
      <c r="L115" s="9">
        <v>4225.1750000000002</v>
      </c>
      <c r="M115" s="9">
        <v>8450.35</v>
      </c>
      <c r="N115" s="2">
        <v>621</v>
      </c>
      <c r="O115" s="2">
        <f t="shared" si="8"/>
        <v>1242</v>
      </c>
      <c r="P115" s="2">
        <f t="shared" si="5"/>
        <v>745.19999999999993</v>
      </c>
      <c r="Q115" s="2">
        <f t="shared" si="9"/>
        <v>1490.3999999999999</v>
      </c>
      <c r="R115" s="18"/>
      <c r="S115" s="21">
        <f t="shared" si="6"/>
        <v>633.41999999999996</v>
      </c>
      <c r="T115" s="21">
        <f t="shared" si="7"/>
        <v>1266.8399999999999</v>
      </c>
    </row>
    <row r="116" spans="1:20" ht="48" x14ac:dyDescent="0.25">
      <c r="A116" s="4">
        <v>124</v>
      </c>
      <c r="B116" s="4" t="s">
        <v>9</v>
      </c>
      <c r="C116" s="17" t="s">
        <v>247</v>
      </c>
      <c r="D116" s="17" t="s">
        <v>248</v>
      </c>
      <c r="E116" s="6">
        <v>2012</v>
      </c>
      <c r="F116" s="5" t="s">
        <v>12</v>
      </c>
      <c r="G116" s="5" t="s">
        <v>13</v>
      </c>
      <c r="H116" s="7" t="s">
        <v>14</v>
      </c>
      <c r="I116" s="5" t="s">
        <v>15</v>
      </c>
      <c r="J116" s="8"/>
      <c r="K116" s="23">
        <v>3</v>
      </c>
      <c r="L116" s="13">
        <v>3</v>
      </c>
      <c r="M116" s="13">
        <v>3</v>
      </c>
      <c r="N116" s="2">
        <v>1790</v>
      </c>
      <c r="O116" s="2">
        <f t="shared" si="8"/>
        <v>5370</v>
      </c>
      <c r="P116" s="2">
        <f t="shared" si="5"/>
        <v>2148</v>
      </c>
      <c r="Q116" s="2">
        <f t="shared" si="9"/>
        <v>6444</v>
      </c>
      <c r="R116" s="18"/>
      <c r="S116" s="21">
        <f t="shared" si="6"/>
        <v>1825.8</v>
      </c>
      <c r="T116" s="21">
        <f t="shared" si="7"/>
        <v>5477.4</v>
      </c>
    </row>
    <row r="117" spans="1:20" ht="24" x14ac:dyDescent="0.25">
      <c r="A117" s="4">
        <v>125</v>
      </c>
      <c r="B117" s="4" t="s">
        <v>9</v>
      </c>
      <c r="C117" s="17" t="s">
        <v>249</v>
      </c>
      <c r="D117" s="17" t="s">
        <v>250</v>
      </c>
      <c r="E117" s="6">
        <v>2012</v>
      </c>
      <c r="F117" s="5" t="s">
        <v>12</v>
      </c>
      <c r="G117" s="5" t="s">
        <v>13</v>
      </c>
      <c r="H117" s="7" t="s">
        <v>14</v>
      </c>
      <c r="I117" s="5" t="s">
        <v>15</v>
      </c>
      <c r="J117" s="8"/>
      <c r="K117" s="23">
        <v>8</v>
      </c>
      <c r="L117" s="9">
        <v>3860.4475000000002</v>
      </c>
      <c r="M117" s="9">
        <v>30883.58</v>
      </c>
      <c r="N117" s="2">
        <v>567</v>
      </c>
      <c r="O117" s="2">
        <f t="shared" si="8"/>
        <v>4536</v>
      </c>
      <c r="P117" s="2">
        <f t="shared" si="5"/>
        <v>680.4</v>
      </c>
      <c r="Q117" s="2">
        <f t="shared" si="9"/>
        <v>5443.2</v>
      </c>
      <c r="R117" s="18"/>
      <c r="S117" s="21">
        <f t="shared" si="6"/>
        <v>578.33999999999992</v>
      </c>
      <c r="T117" s="21">
        <f t="shared" si="7"/>
        <v>4626.7199999999993</v>
      </c>
    </row>
    <row r="118" spans="1:20" ht="48" x14ac:dyDescent="0.25">
      <c r="A118" s="4">
        <v>126</v>
      </c>
      <c r="B118" s="4" t="s">
        <v>9</v>
      </c>
      <c r="C118" s="17" t="s">
        <v>251</v>
      </c>
      <c r="D118" s="17" t="s">
        <v>252</v>
      </c>
      <c r="E118" s="6">
        <v>2012</v>
      </c>
      <c r="F118" s="5" t="s">
        <v>12</v>
      </c>
      <c r="G118" s="5" t="s">
        <v>13</v>
      </c>
      <c r="H118" s="7" t="s">
        <v>14</v>
      </c>
      <c r="I118" s="5" t="s">
        <v>15</v>
      </c>
      <c r="J118" s="8"/>
      <c r="K118" s="23">
        <v>1</v>
      </c>
      <c r="L118" s="9">
        <v>20466.580000000002</v>
      </c>
      <c r="M118" s="9">
        <v>20466.580000000002</v>
      </c>
      <c r="N118" s="2">
        <v>3008</v>
      </c>
      <c r="O118" s="2">
        <f t="shared" si="8"/>
        <v>3008</v>
      </c>
      <c r="P118" s="2">
        <f t="shared" si="5"/>
        <v>3609.6</v>
      </c>
      <c r="Q118" s="2">
        <f t="shared" si="9"/>
        <v>3609.6</v>
      </c>
      <c r="R118" s="18"/>
      <c r="S118" s="21">
        <f t="shared" si="6"/>
        <v>3068.16</v>
      </c>
      <c r="T118" s="21">
        <f t="shared" si="7"/>
        <v>3068.16</v>
      </c>
    </row>
    <row r="119" spans="1:20" ht="36" x14ac:dyDescent="0.25">
      <c r="A119" s="4">
        <v>127</v>
      </c>
      <c r="B119" s="4" t="s">
        <v>9</v>
      </c>
      <c r="C119" s="17" t="s">
        <v>253</v>
      </c>
      <c r="D119" s="17" t="s">
        <v>254</v>
      </c>
      <c r="E119" s="6">
        <v>2012</v>
      </c>
      <c r="F119" s="5" t="s">
        <v>12</v>
      </c>
      <c r="G119" s="5" t="s">
        <v>13</v>
      </c>
      <c r="H119" s="7" t="s">
        <v>14</v>
      </c>
      <c r="I119" s="5" t="s">
        <v>15</v>
      </c>
      <c r="J119" s="8"/>
      <c r="K119" s="23">
        <v>3</v>
      </c>
      <c r="L119" s="9">
        <v>10058.063333333334</v>
      </c>
      <c r="M119" s="9">
        <v>30174.19</v>
      </c>
      <c r="N119" s="2">
        <v>1478</v>
      </c>
      <c r="O119" s="2">
        <f t="shared" si="8"/>
        <v>4434</v>
      </c>
      <c r="P119" s="2">
        <f t="shared" si="5"/>
        <v>1773.6</v>
      </c>
      <c r="Q119" s="2">
        <f t="shared" si="9"/>
        <v>5320.8</v>
      </c>
      <c r="R119" s="18"/>
      <c r="S119" s="21">
        <f t="shared" si="6"/>
        <v>1507.56</v>
      </c>
      <c r="T119" s="21">
        <f t="shared" si="7"/>
        <v>4522.68</v>
      </c>
    </row>
    <row r="120" spans="1:20" ht="24" x14ac:dyDescent="0.25">
      <c r="A120" s="4">
        <v>128</v>
      </c>
      <c r="B120" s="4" t="s">
        <v>9</v>
      </c>
      <c r="C120" s="17" t="s">
        <v>255</v>
      </c>
      <c r="D120" s="17" t="s">
        <v>256</v>
      </c>
      <c r="E120" s="6">
        <v>2012</v>
      </c>
      <c r="F120" s="5" t="s">
        <v>12</v>
      </c>
      <c r="G120" s="5" t="s">
        <v>13</v>
      </c>
      <c r="H120" s="7" t="s">
        <v>14</v>
      </c>
      <c r="I120" s="5" t="s">
        <v>15</v>
      </c>
      <c r="J120" s="8"/>
      <c r="K120" s="23">
        <v>1</v>
      </c>
      <c r="L120" s="9">
        <v>5784.73</v>
      </c>
      <c r="M120" s="9">
        <v>5784.73</v>
      </c>
      <c r="N120" s="2">
        <v>850</v>
      </c>
      <c r="O120" s="2">
        <f t="shared" si="8"/>
        <v>850</v>
      </c>
      <c r="P120" s="2">
        <f t="shared" si="5"/>
        <v>1020</v>
      </c>
      <c r="Q120" s="2">
        <f t="shared" si="9"/>
        <v>1020</v>
      </c>
      <c r="R120" s="18"/>
      <c r="S120" s="21">
        <f t="shared" si="6"/>
        <v>866.99999999999989</v>
      </c>
      <c r="T120" s="21">
        <f t="shared" si="7"/>
        <v>866.99999999999989</v>
      </c>
    </row>
    <row r="121" spans="1:20" ht="36" x14ac:dyDescent="0.25">
      <c r="A121" s="4">
        <v>129</v>
      </c>
      <c r="B121" s="4" t="s">
        <v>9</v>
      </c>
      <c r="C121" s="17" t="s">
        <v>257</v>
      </c>
      <c r="D121" s="17" t="s">
        <v>258</v>
      </c>
      <c r="E121" s="6">
        <v>2012</v>
      </c>
      <c r="F121" s="5" t="s">
        <v>12</v>
      </c>
      <c r="G121" s="5" t="s">
        <v>13</v>
      </c>
      <c r="H121" s="7" t="s">
        <v>14</v>
      </c>
      <c r="I121" s="5" t="s">
        <v>15</v>
      </c>
      <c r="J121" s="8"/>
      <c r="K121" s="23">
        <v>1</v>
      </c>
      <c r="L121" s="9">
        <v>6400.64</v>
      </c>
      <c r="M121" s="9">
        <v>6400.64</v>
      </c>
      <c r="N121" s="2">
        <v>941</v>
      </c>
      <c r="O121" s="2">
        <f t="shared" si="8"/>
        <v>941</v>
      </c>
      <c r="P121" s="2">
        <f t="shared" si="5"/>
        <v>1129.2</v>
      </c>
      <c r="Q121" s="2">
        <f t="shared" si="9"/>
        <v>1129.2</v>
      </c>
      <c r="R121" s="18"/>
      <c r="S121" s="21">
        <f t="shared" si="6"/>
        <v>959.81999999999994</v>
      </c>
      <c r="T121" s="21">
        <f t="shared" si="7"/>
        <v>959.81999999999994</v>
      </c>
    </row>
    <row r="122" spans="1:20" ht="36" x14ac:dyDescent="0.25">
      <c r="A122" s="4">
        <v>130</v>
      </c>
      <c r="B122" s="4" t="s">
        <v>9</v>
      </c>
      <c r="C122" s="17" t="s">
        <v>259</v>
      </c>
      <c r="D122" s="17" t="s">
        <v>260</v>
      </c>
      <c r="E122" s="6">
        <v>2014</v>
      </c>
      <c r="F122" s="5" t="s">
        <v>12</v>
      </c>
      <c r="G122" s="5" t="s">
        <v>13</v>
      </c>
      <c r="H122" s="7" t="s">
        <v>14</v>
      </c>
      <c r="I122" s="5" t="s">
        <v>15</v>
      </c>
      <c r="J122" s="8"/>
      <c r="K122" s="23">
        <v>2</v>
      </c>
      <c r="L122" s="9">
        <v>10259.225</v>
      </c>
      <c r="M122" s="9">
        <v>20518.45</v>
      </c>
      <c r="N122" s="2">
        <v>2901</v>
      </c>
      <c r="O122" s="2">
        <f t="shared" si="8"/>
        <v>5802</v>
      </c>
      <c r="P122" s="2">
        <f t="shared" si="5"/>
        <v>3481.2</v>
      </c>
      <c r="Q122" s="2">
        <f t="shared" si="9"/>
        <v>6962.4</v>
      </c>
      <c r="R122" s="18"/>
      <c r="S122" s="21">
        <f t="shared" si="6"/>
        <v>2959.02</v>
      </c>
      <c r="T122" s="21">
        <f t="shared" si="7"/>
        <v>5918.04</v>
      </c>
    </row>
    <row r="123" spans="1:20" ht="36" x14ac:dyDescent="0.25">
      <c r="A123" s="4">
        <v>131</v>
      </c>
      <c r="B123" s="4" t="s">
        <v>9</v>
      </c>
      <c r="C123" s="17" t="s">
        <v>261</v>
      </c>
      <c r="D123" s="17" t="s">
        <v>262</v>
      </c>
      <c r="E123" s="6">
        <v>2012</v>
      </c>
      <c r="F123" s="5" t="s">
        <v>12</v>
      </c>
      <c r="G123" s="5" t="s">
        <v>13</v>
      </c>
      <c r="H123" s="7" t="s">
        <v>14</v>
      </c>
      <c r="I123" s="5" t="s">
        <v>15</v>
      </c>
      <c r="J123" s="8"/>
      <c r="K123" s="23">
        <v>1</v>
      </c>
      <c r="L123" s="9">
        <v>8418.6566666666677</v>
      </c>
      <c r="M123" s="9">
        <f t="shared" ref="M123" si="10">J123*L123</f>
        <v>0</v>
      </c>
      <c r="N123" s="2">
        <v>1237</v>
      </c>
      <c r="O123" s="2">
        <f t="shared" si="8"/>
        <v>1237</v>
      </c>
      <c r="P123" s="2">
        <f t="shared" si="5"/>
        <v>1484.3999999999999</v>
      </c>
      <c r="Q123" s="2">
        <f t="shared" si="9"/>
        <v>1484.3999999999999</v>
      </c>
      <c r="R123" s="18" t="s">
        <v>1743</v>
      </c>
      <c r="S123" s="21">
        <f t="shared" si="6"/>
        <v>1261.74</v>
      </c>
      <c r="T123" s="21">
        <f t="shared" si="7"/>
        <v>1261.74</v>
      </c>
    </row>
    <row r="124" spans="1:20" ht="24" x14ac:dyDescent="0.25">
      <c r="A124" s="4">
        <v>133</v>
      </c>
      <c r="B124" s="4" t="s">
        <v>9</v>
      </c>
      <c r="C124" s="17" t="s">
        <v>263</v>
      </c>
      <c r="D124" s="17" t="s">
        <v>264</v>
      </c>
      <c r="E124" s="6">
        <v>2012</v>
      </c>
      <c r="F124" s="5" t="s">
        <v>12</v>
      </c>
      <c r="G124" s="5" t="s">
        <v>13</v>
      </c>
      <c r="H124" s="7" t="s">
        <v>14</v>
      </c>
      <c r="I124" s="5" t="s">
        <v>15</v>
      </c>
      <c r="J124" s="8"/>
      <c r="K124" s="23">
        <v>40</v>
      </c>
      <c r="L124" s="9">
        <v>378.41899999999998</v>
      </c>
      <c r="M124" s="9">
        <v>15136.76</v>
      </c>
      <c r="N124" s="2">
        <v>56</v>
      </c>
      <c r="O124" s="2">
        <f t="shared" si="8"/>
        <v>2240</v>
      </c>
      <c r="P124" s="2">
        <f t="shared" si="5"/>
        <v>67.2</v>
      </c>
      <c r="Q124" s="2">
        <f t="shared" si="9"/>
        <v>2688</v>
      </c>
      <c r="R124" s="18"/>
      <c r="S124" s="21">
        <f t="shared" si="6"/>
        <v>57.120000000000005</v>
      </c>
      <c r="T124" s="21">
        <f t="shared" si="7"/>
        <v>2284.7999999999997</v>
      </c>
    </row>
    <row r="125" spans="1:20" ht="24" x14ac:dyDescent="0.25">
      <c r="A125" s="4">
        <v>134</v>
      </c>
      <c r="B125" s="4" t="s">
        <v>9</v>
      </c>
      <c r="C125" s="17" t="s">
        <v>265</v>
      </c>
      <c r="D125" s="17" t="s">
        <v>266</v>
      </c>
      <c r="E125" s="6">
        <v>2012</v>
      </c>
      <c r="F125" s="5" t="s">
        <v>12</v>
      </c>
      <c r="G125" s="5" t="s">
        <v>13</v>
      </c>
      <c r="H125" s="7" t="s">
        <v>14</v>
      </c>
      <c r="I125" s="5" t="s">
        <v>15</v>
      </c>
      <c r="J125" s="8"/>
      <c r="K125" s="23">
        <v>154</v>
      </c>
      <c r="L125" s="9">
        <v>339.85214285714289</v>
      </c>
      <c r="M125" s="9">
        <v>52337.23</v>
      </c>
      <c r="N125" s="2">
        <v>50</v>
      </c>
      <c r="O125" s="2">
        <f t="shared" si="8"/>
        <v>7700</v>
      </c>
      <c r="P125" s="2">
        <f t="shared" si="5"/>
        <v>60</v>
      </c>
      <c r="Q125" s="2">
        <f t="shared" si="9"/>
        <v>9240</v>
      </c>
      <c r="R125" s="18"/>
      <c r="S125" s="21">
        <f t="shared" si="6"/>
        <v>51</v>
      </c>
      <c r="T125" s="21">
        <f t="shared" si="7"/>
        <v>7854.0000000000009</v>
      </c>
    </row>
    <row r="126" spans="1:20" ht="24" x14ac:dyDescent="0.25">
      <c r="A126" s="4">
        <v>135</v>
      </c>
      <c r="B126" s="4" t="s">
        <v>9</v>
      </c>
      <c r="C126" s="17" t="s">
        <v>267</v>
      </c>
      <c r="D126" s="17" t="s">
        <v>268</v>
      </c>
      <c r="E126" s="6">
        <v>2012</v>
      </c>
      <c r="F126" s="5" t="s">
        <v>12</v>
      </c>
      <c r="G126" s="5" t="s">
        <v>13</v>
      </c>
      <c r="H126" s="7" t="s">
        <v>14</v>
      </c>
      <c r="I126" s="5" t="s">
        <v>15</v>
      </c>
      <c r="J126" s="8"/>
      <c r="K126" s="23">
        <v>2</v>
      </c>
      <c r="L126" s="9">
        <v>475.02</v>
      </c>
      <c r="M126" s="19">
        <v>950.04</v>
      </c>
      <c r="N126" s="2">
        <v>70</v>
      </c>
      <c r="O126" s="2">
        <f t="shared" si="8"/>
        <v>140</v>
      </c>
      <c r="P126" s="2">
        <f t="shared" si="5"/>
        <v>84</v>
      </c>
      <c r="Q126" s="2">
        <f t="shared" si="9"/>
        <v>168</v>
      </c>
      <c r="R126" s="18"/>
      <c r="S126" s="21">
        <f t="shared" si="6"/>
        <v>71.399999999999991</v>
      </c>
      <c r="T126" s="21">
        <f t="shared" si="7"/>
        <v>142.79999999999998</v>
      </c>
    </row>
    <row r="127" spans="1:20" ht="24" x14ac:dyDescent="0.25">
      <c r="A127" s="4">
        <v>136</v>
      </c>
      <c r="B127" s="4" t="s">
        <v>9</v>
      </c>
      <c r="C127" s="17" t="s">
        <v>269</v>
      </c>
      <c r="D127" s="17" t="s">
        <v>270</v>
      </c>
      <c r="E127" s="6">
        <v>2012</v>
      </c>
      <c r="F127" s="5" t="s">
        <v>12</v>
      </c>
      <c r="G127" s="5" t="s">
        <v>13</v>
      </c>
      <c r="H127" s="7" t="s">
        <v>14</v>
      </c>
      <c r="I127" s="5" t="s">
        <v>15</v>
      </c>
      <c r="J127" s="8"/>
      <c r="K127" s="23">
        <v>3</v>
      </c>
      <c r="L127" s="9">
        <v>461.02333333333331</v>
      </c>
      <c r="M127" s="9">
        <v>1383.07</v>
      </c>
      <c r="N127" s="2">
        <v>68</v>
      </c>
      <c r="O127" s="2">
        <f t="shared" si="8"/>
        <v>204</v>
      </c>
      <c r="P127" s="2">
        <f t="shared" si="5"/>
        <v>81.599999999999994</v>
      </c>
      <c r="Q127" s="2">
        <f t="shared" si="9"/>
        <v>244.79999999999998</v>
      </c>
      <c r="R127" s="18"/>
      <c r="S127" s="21">
        <f t="shared" si="6"/>
        <v>69.36</v>
      </c>
      <c r="T127" s="21">
        <f t="shared" si="7"/>
        <v>208.07999999999998</v>
      </c>
    </row>
    <row r="128" spans="1:20" ht="24" x14ac:dyDescent="0.25">
      <c r="A128" s="4">
        <v>137</v>
      </c>
      <c r="B128" s="4" t="s">
        <v>9</v>
      </c>
      <c r="C128" s="17" t="s">
        <v>271</v>
      </c>
      <c r="D128" s="17" t="s">
        <v>272</v>
      </c>
      <c r="E128" s="6">
        <v>2012</v>
      </c>
      <c r="F128" s="5" t="s">
        <v>12</v>
      </c>
      <c r="G128" s="5" t="s">
        <v>13</v>
      </c>
      <c r="H128" s="7" t="s">
        <v>14</v>
      </c>
      <c r="I128" s="5" t="s">
        <v>15</v>
      </c>
      <c r="J128" s="8"/>
      <c r="K128" s="23">
        <v>13</v>
      </c>
      <c r="L128" s="9">
        <v>806.40692307692314</v>
      </c>
      <c r="M128" s="9">
        <v>10483.290000000001</v>
      </c>
      <c r="N128" s="2">
        <v>119</v>
      </c>
      <c r="O128" s="2">
        <f t="shared" si="8"/>
        <v>1547</v>
      </c>
      <c r="P128" s="2">
        <f t="shared" si="5"/>
        <v>142.79999999999998</v>
      </c>
      <c r="Q128" s="2">
        <f t="shared" si="9"/>
        <v>1856.3999999999999</v>
      </c>
      <c r="R128" s="18"/>
      <c r="S128" s="21">
        <f t="shared" si="6"/>
        <v>121.38</v>
      </c>
      <c r="T128" s="21">
        <f t="shared" si="7"/>
        <v>1577.94</v>
      </c>
    </row>
    <row r="129" spans="1:20" ht="24" x14ac:dyDescent="0.25">
      <c r="A129" s="4">
        <v>138</v>
      </c>
      <c r="B129" s="4" t="s">
        <v>9</v>
      </c>
      <c r="C129" s="17" t="s">
        <v>273</v>
      </c>
      <c r="D129" s="17" t="s">
        <v>274</v>
      </c>
      <c r="E129" s="6">
        <v>2012</v>
      </c>
      <c r="F129" s="5" t="s">
        <v>12</v>
      </c>
      <c r="G129" s="5" t="s">
        <v>13</v>
      </c>
      <c r="H129" s="7" t="s">
        <v>14</v>
      </c>
      <c r="I129" s="5" t="s">
        <v>15</v>
      </c>
      <c r="J129" s="8"/>
      <c r="K129" s="23">
        <v>2</v>
      </c>
      <c r="L129" s="9">
        <v>621.77499999999998</v>
      </c>
      <c r="M129" s="9">
        <v>1243.55</v>
      </c>
      <c r="N129" s="2">
        <v>91</v>
      </c>
      <c r="O129" s="2">
        <f t="shared" si="8"/>
        <v>182</v>
      </c>
      <c r="P129" s="2">
        <f t="shared" si="5"/>
        <v>109.2</v>
      </c>
      <c r="Q129" s="2">
        <f t="shared" si="9"/>
        <v>218.4</v>
      </c>
      <c r="R129" s="18"/>
      <c r="S129" s="21">
        <f t="shared" si="6"/>
        <v>92.820000000000007</v>
      </c>
      <c r="T129" s="21">
        <f t="shared" si="7"/>
        <v>185.64000000000001</v>
      </c>
    </row>
    <row r="130" spans="1:20" ht="24" x14ac:dyDescent="0.25">
      <c r="A130" s="4">
        <v>139</v>
      </c>
      <c r="B130" s="4" t="s">
        <v>9</v>
      </c>
      <c r="C130" s="17" t="s">
        <v>275</v>
      </c>
      <c r="D130" s="17" t="s">
        <v>276</v>
      </c>
      <c r="E130" s="6">
        <v>2012</v>
      </c>
      <c r="F130" s="5" t="s">
        <v>12</v>
      </c>
      <c r="G130" s="5" t="s">
        <v>13</v>
      </c>
      <c r="H130" s="7" t="s">
        <v>14</v>
      </c>
      <c r="I130" s="5" t="s">
        <v>15</v>
      </c>
      <c r="J130" s="8"/>
      <c r="K130" s="23">
        <v>1</v>
      </c>
      <c r="L130" s="9">
        <v>618.62</v>
      </c>
      <c r="M130" s="19">
        <v>618.62</v>
      </c>
      <c r="N130" s="2">
        <v>91</v>
      </c>
      <c r="O130" s="2">
        <f t="shared" si="8"/>
        <v>91</v>
      </c>
      <c r="P130" s="2">
        <f t="shared" ref="P130:P193" si="11">N130*1.2</f>
        <v>109.2</v>
      </c>
      <c r="Q130" s="2">
        <f t="shared" si="9"/>
        <v>109.2</v>
      </c>
      <c r="R130" s="18"/>
      <c r="S130" s="21">
        <f t="shared" ref="S130:S193" si="12">P130/100*85</f>
        <v>92.820000000000007</v>
      </c>
      <c r="T130" s="21">
        <f t="shared" ref="T130:T193" si="13">Q130/100*85</f>
        <v>92.820000000000007</v>
      </c>
    </row>
    <row r="131" spans="1:20" ht="24" x14ac:dyDescent="0.25">
      <c r="A131" s="4">
        <v>140</v>
      </c>
      <c r="B131" s="4" t="s">
        <v>9</v>
      </c>
      <c r="C131" s="17" t="s">
        <v>277</v>
      </c>
      <c r="D131" s="17" t="s">
        <v>278</v>
      </c>
      <c r="E131" s="6">
        <v>2012</v>
      </c>
      <c r="F131" s="5" t="s">
        <v>12</v>
      </c>
      <c r="G131" s="5" t="s">
        <v>13</v>
      </c>
      <c r="H131" s="7" t="s">
        <v>14</v>
      </c>
      <c r="I131" s="5" t="s">
        <v>15</v>
      </c>
      <c r="J131" s="8"/>
      <c r="K131" s="23">
        <v>2</v>
      </c>
      <c r="L131" s="9">
        <v>618.62</v>
      </c>
      <c r="M131" s="9">
        <v>1237.24</v>
      </c>
      <c r="N131" s="2">
        <v>91</v>
      </c>
      <c r="O131" s="2">
        <f t="shared" ref="O131:O194" si="14">N131*K131</f>
        <v>182</v>
      </c>
      <c r="P131" s="2">
        <f t="shared" si="11"/>
        <v>109.2</v>
      </c>
      <c r="Q131" s="2">
        <f t="shared" ref="Q131:Q194" si="15">O131*1.2</f>
        <v>218.4</v>
      </c>
      <c r="R131" s="18"/>
      <c r="S131" s="21">
        <f t="shared" si="12"/>
        <v>92.820000000000007</v>
      </c>
      <c r="T131" s="21">
        <f t="shared" si="13"/>
        <v>185.64000000000001</v>
      </c>
    </row>
    <row r="132" spans="1:20" ht="36" x14ac:dyDescent="0.25">
      <c r="A132" s="4">
        <v>141</v>
      </c>
      <c r="B132" s="4" t="s">
        <v>9</v>
      </c>
      <c r="C132" s="17" t="s">
        <v>279</v>
      </c>
      <c r="D132" s="17" t="s">
        <v>280</v>
      </c>
      <c r="E132" s="6">
        <v>2012</v>
      </c>
      <c r="F132" s="5" t="s">
        <v>12</v>
      </c>
      <c r="G132" s="5" t="s">
        <v>13</v>
      </c>
      <c r="H132" s="7" t="s">
        <v>14</v>
      </c>
      <c r="I132" s="5" t="s">
        <v>15</v>
      </c>
      <c r="J132" s="8"/>
      <c r="K132" s="23">
        <v>4</v>
      </c>
      <c r="L132" s="9">
        <v>587.86749999999995</v>
      </c>
      <c r="M132" s="9">
        <v>2351.4699999999998</v>
      </c>
      <c r="N132" s="2">
        <v>86</v>
      </c>
      <c r="O132" s="2">
        <f t="shared" si="14"/>
        <v>344</v>
      </c>
      <c r="P132" s="2">
        <f t="shared" si="11"/>
        <v>103.2</v>
      </c>
      <c r="Q132" s="2">
        <f t="shared" si="15"/>
        <v>412.8</v>
      </c>
      <c r="R132" s="18"/>
      <c r="S132" s="21">
        <f t="shared" si="12"/>
        <v>87.72</v>
      </c>
      <c r="T132" s="21">
        <f t="shared" si="13"/>
        <v>350.88</v>
      </c>
    </row>
    <row r="133" spans="1:20" ht="24" x14ac:dyDescent="0.25">
      <c r="A133" s="4">
        <v>142</v>
      </c>
      <c r="B133" s="4" t="s">
        <v>9</v>
      </c>
      <c r="C133" s="17" t="s">
        <v>281</v>
      </c>
      <c r="D133" s="17" t="s">
        <v>282</v>
      </c>
      <c r="E133" s="6">
        <v>2012</v>
      </c>
      <c r="F133" s="5" t="s">
        <v>12</v>
      </c>
      <c r="G133" s="5" t="s">
        <v>13</v>
      </c>
      <c r="H133" s="7" t="s">
        <v>14</v>
      </c>
      <c r="I133" s="5" t="s">
        <v>15</v>
      </c>
      <c r="J133" s="8"/>
      <c r="K133" s="23">
        <v>2</v>
      </c>
      <c r="L133" s="9">
        <v>1620.645</v>
      </c>
      <c r="M133" s="9">
        <v>3241.29</v>
      </c>
      <c r="N133" s="2">
        <v>238</v>
      </c>
      <c r="O133" s="2">
        <f t="shared" si="14"/>
        <v>476</v>
      </c>
      <c r="P133" s="2">
        <f t="shared" si="11"/>
        <v>285.59999999999997</v>
      </c>
      <c r="Q133" s="2">
        <f t="shared" si="15"/>
        <v>571.19999999999993</v>
      </c>
      <c r="R133" s="18"/>
      <c r="S133" s="21">
        <f t="shared" si="12"/>
        <v>242.76</v>
      </c>
      <c r="T133" s="21">
        <f t="shared" si="13"/>
        <v>485.52</v>
      </c>
    </row>
    <row r="134" spans="1:20" ht="24" x14ac:dyDescent="0.25">
      <c r="A134" s="4">
        <v>143</v>
      </c>
      <c r="B134" s="4" t="s">
        <v>9</v>
      </c>
      <c r="C134" s="17" t="s">
        <v>283</v>
      </c>
      <c r="D134" s="17" t="s">
        <v>284</v>
      </c>
      <c r="E134" s="6">
        <v>2012</v>
      </c>
      <c r="F134" s="5" t="s">
        <v>12</v>
      </c>
      <c r="G134" s="5" t="s">
        <v>13</v>
      </c>
      <c r="H134" s="7" t="s">
        <v>14</v>
      </c>
      <c r="I134" s="5" t="s">
        <v>15</v>
      </c>
      <c r="J134" s="8"/>
      <c r="K134" s="23">
        <v>34</v>
      </c>
      <c r="L134" s="9">
        <v>42558.304705882358</v>
      </c>
      <c r="M134" s="9">
        <v>1446982.36</v>
      </c>
      <c r="N134" s="2">
        <v>6255</v>
      </c>
      <c r="O134" s="2">
        <f t="shared" si="14"/>
        <v>212670</v>
      </c>
      <c r="P134" s="2">
        <f t="shared" si="11"/>
        <v>7506</v>
      </c>
      <c r="Q134" s="2">
        <f t="shared" si="15"/>
        <v>255204</v>
      </c>
      <c r="R134" s="18"/>
      <c r="S134" s="21">
        <f t="shared" si="12"/>
        <v>6380.1</v>
      </c>
      <c r="T134" s="21">
        <f t="shared" si="13"/>
        <v>216923.4</v>
      </c>
    </row>
    <row r="135" spans="1:20" ht="36" x14ac:dyDescent="0.25">
      <c r="A135" s="4">
        <v>144</v>
      </c>
      <c r="B135" s="4" t="s">
        <v>9</v>
      </c>
      <c r="C135" s="17" t="s">
        <v>285</v>
      </c>
      <c r="D135" s="17" t="s">
        <v>286</v>
      </c>
      <c r="E135" s="6">
        <v>2014</v>
      </c>
      <c r="F135" s="5" t="s">
        <v>12</v>
      </c>
      <c r="G135" s="5" t="s">
        <v>13</v>
      </c>
      <c r="H135" s="7" t="s">
        <v>14</v>
      </c>
      <c r="I135" s="5" t="s">
        <v>51</v>
      </c>
      <c r="J135" s="8"/>
      <c r="K135" s="23">
        <v>1</v>
      </c>
      <c r="L135" s="9">
        <v>27797.43</v>
      </c>
      <c r="M135" s="9">
        <v>27797.43</v>
      </c>
      <c r="N135" s="2">
        <v>7860</v>
      </c>
      <c r="O135" s="2">
        <f t="shared" si="14"/>
        <v>7860</v>
      </c>
      <c r="P135" s="2">
        <f t="shared" si="11"/>
        <v>9432</v>
      </c>
      <c r="Q135" s="2">
        <f t="shared" si="15"/>
        <v>9432</v>
      </c>
      <c r="R135" s="18"/>
      <c r="S135" s="21">
        <f t="shared" si="12"/>
        <v>8017.2</v>
      </c>
      <c r="T135" s="21">
        <f t="shared" si="13"/>
        <v>8017.2</v>
      </c>
    </row>
    <row r="136" spans="1:20" ht="36" x14ac:dyDescent="0.25">
      <c r="A136" s="4">
        <v>145</v>
      </c>
      <c r="B136" s="4" t="s">
        <v>9</v>
      </c>
      <c r="C136" s="17" t="s">
        <v>287</v>
      </c>
      <c r="D136" s="17" t="s">
        <v>288</v>
      </c>
      <c r="E136" s="6">
        <v>2010</v>
      </c>
      <c r="F136" s="5" t="s">
        <v>12</v>
      </c>
      <c r="G136" s="5" t="s">
        <v>13</v>
      </c>
      <c r="H136" s="7" t="s">
        <v>14</v>
      </c>
      <c r="I136" s="5" t="s">
        <v>51</v>
      </c>
      <c r="J136" s="8"/>
      <c r="K136" s="23">
        <v>1</v>
      </c>
      <c r="L136" s="9">
        <v>174462.9</v>
      </c>
      <c r="M136" s="9">
        <v>174462.9</v>
      </c>
      <c r="N136" s="2">
        <v>21326</v>
      </c>
      <c r="O136" s="2">
        <f t="shared" si="14"/>
        <v>21326</v>
      </c>
      <c r="P136" s="2">
        <f t="shared" si="11"/>
        <v>25591.200000000001</v>
      </c>
      <c r="Q136" s="2">
        <f t="shared" si="15"/>
        <v>25591.200000000001</v>
      </c>
      <c r="R136" s="18"/>
      <c r="S136" s="21">
        <f t="shared" si="12"/>
        <v>21752.52</v>
      </c>
      <c r="T136" s="21">
        <f t="shared" si="13"/>
        <v>21752.52</v>
      </c>
    </row>
    <row r="137" spans="1:20" ht="36" x14ac:dyDescent="0.25">
      <c r="A137" s="4">
        <v>146</v>
      </c>
      <c r="B137" s="4" t="s">
        <v>9</v>
      </c>
      <c r="C137" s="17" t="s">
        <v>289</v>
      </c>
      <c r="D137" s="17" t="s">
        <v>290</v>
      </c>
      <c r="E137" s="6">
        <v>2012</v>
      </c>
      <c r="F137" s="5" t="s">
        <v>12</v>
      </c>
      <c r="G137" s="5" t="s">
        <v>291</v>
      </c>
      <c r="H137" s="7" t="s">
        <v>14</v>
      </c>
      <c r="I137" s="5" t="s">
        <v>15</v>
      </c>
      <c r="J137" s="8"/>
      <c r="K137" s="23">
        <v>1</v>
      </c>
      <c r="L137" s="9">
        <v>9727.94</v>
      </c>
      <c r="M137" s="9">
        <v>9727.94</v>
      </c>
      <c r="N137" s="2">
        <v>1054</v>
      </c>
      <c r="O137" s="2">
        <f t="shared" si="14"/>
        <v>1054</v>
      </c>
      <c r="P137" s="2">
        <f t="shared" si="11"/>
        <v>1264.8</v>
      </c>
      <c r="Q137" s="2">
        <f t="shared" si="15"/>
        <v>1264.8</v>
      </c>
      <c r="R137" s="18"/>
      <c r="S137" s="21">
        <f t="shared" si="12"/>
        <v>1075.08</v>
      </c>
      <c r="T137" s="21">
        <f t="shared" si="13"/>
        <v>1075.08</v>
      </c>
    </row>
    <row r="138" spans="1:20" ht="24" x14ac:dyDescent="0.25">
      <c r="A138" s="4">
        <v>147</v>
      </c>
      <c r="B138" s="4" t="s">
        <v>9</v>
      </c>
      <c r="C138" s="17" t="s">
        <v>292</v>
      </c>
      <c r="D138" s="17" t="s">
        <v>293</v>
      </c>
      <c r="E138" s="6">
        <v>2012</v>
      </c>
      <c r="F138" s="5" t="s">
        <v>12</v>
      </c>
      <c r="G138" s="5" t="s">
        <v>13</v>
      </c>
      <c r="H138" s="7" t="s">
        <v>14</v>
      </c>
      <c r="I138" s="5" t="s">
        <v>15</v>
      </c>
      <c r="J138" s="8"/>
      <c r="K138" s="23">
        <v>3</v>
      </c>
      <c r="L138" s="9">
        <v>11151.046666666667</v>
      </c>
      <c r="M138" s="9">
        <v>33453.14</v>
      </c>
      <c r="N138" s="2">
        <v>1639</v>
      </c>
      <c r="O138" s="2">
        <f t="shared" si="14"/>
        <v>4917</v>
      </c>
      <c r="P138" s="2">
        <f t="shared" si="11"/>
        <v>1966.8</v>
      </c>
      <c r="Q138" s="2">
        <f t="shared" si="15"/>
        <v>5900.4</v>
      </c>
      <c r="R138" s="18"/>
      <c r="S138" s="21">
        <f t="shared" si="12"/>
        <v>1671.78</v>
      </c>
      <c r="T138" s="21">
        <f t="shared" si="13"/>
        <v>5015.34</v>
      </c>
    </row>
    <row r="139" spans="1:20" ht="48" x14ac:dyDescent="0.25">
      <c r="A139" s="4">
        <v>148</v>
      </c>
      <c r="B139" s="4" t="s">
        <v>9</v>
      </c>
      <c r="C139" s="17" t="s">
        <v>294</v>
      </c>
      <c r="D139" s="17" t="s">
        <v>295</v>
      </c>
      <c r="E139" s="6">
        <v>2014</v>
      </c>
      <c r="F139" s="5" t="s">
        <v>12</v>
      </c>
      <c r="G139" s="5" t="s">
        <v>13</v>
      </c>
      <c r="H139" s="7" t="s">
        <v>14</v>
      </c>
      <c r="I139" s="5" t="s">
        <v>15</v>
      </c>
      <c r="J139" s="8"/>
      <c r="K139" s="23">
        <v>1</v>
      </c>
      <c r="L139" s="9">
        <v>74518.14</v>
      </c>
      <c r="M139" s="9">
        <v>74518.14</v>
      </c>
      <c r="N139" s="2">
        <v>21072</v>
      </c>
      <c r="O139" s="2">
        <f t="shared" si="14"/>
        <v>21072</v>
      </c>
      <c r="P139" s="2">
        <f t="shared" si="11"/>
        <v>25286.399999999998</v>
      </c>
      <c r="Q139" s="2">
        <f t="shared" si="15"/>
        <v>25286.399999999998</v>
      </c>
      <c r="R139" s="18"/>
      <c r="S139" s="21">
        <f t="shared" si="12"/>
        <v>21493.439999999999</v>
      </c>
      <c r="T139" s="21">
        <f t="shared" si="13"/>
        <v>21493.439999999999</v>
      </c>
    </row>
    <row r="140" spans="1:20" ht="24" x14ac:dyDescent="0.25">
      <c r="A140" s="4">
        <v>149</v>
      </c>
      <c r="B140" s="4" t="s">
        <v>9</v>
      </c>
      <c r="C140" s="17" t="s">
        <v>296</v>
      </c>
      <c r="D140" s="17" t="s">
        <v>297</v>
      </c>
      <c r="E140" s="6">
        <v>2010</v>
      </c>
      <c r="F140" s="5" t="s">
        <v>12</v>
      </c>
      <c r="G140" s="5" t="s">
        <v>13</v>
      </c>
      <c r="H140" s="7" t="s">
        <v>14</v>
      </c>
      <c r="I140" s="5" t="s">
        <v>15</v>
      </c>
      <c r="J140" s="8"/>
      <c r="K140" s="23">
        <v>1</v>
      </c>
      <c r="L140" s="9">
        <v>6488.33</v>
      </c>
      <c r="M140" s="9">
        <v>6488.33</v>
      </c>
      <c r="N140" s="2">
        <v>793</v>
      </c>
      <c r="O140" s="2">
        <f t="shared" si="14"/>
        <v>793</v>
      </c>
      <c r="P140" s="2">
        <f t="shared" si="11"/>
        <v>951.59999999999991</v>
      </c>
      <c r="Q140" s="2">
        <f t="shared" si="15"/>
        <v>951.59999999999991</v>
      </c>
      <c r="R140" s="18"/>
      <c r="S140" s="21">
        <f t="shared" si="12"/>
        <v>808.8599999999999</v>
      </c>
      <c r="T140" s="21">
        <f t="shared" si="13"/>
        <v>808.8599999999999</v>
      </c>
    </row>
    <row r="141" spans="1:20" ht="48" x14ac:dyDescent="0.25">
      <c r="A141" s="4">
        <v>150</v>
      </c>
      <c r="B141" s="4" t="s">
        <v>9</v>
      </c>
      <c r="C141" s="17" t="s">
        <v>298</v>
      </c>
      <c r="D141" s="17" t="s">
        <v>299</v>
      </c>
      <c r="E141" s="6">
        <v>2014</v>
      </c>
      <c r="F141" s="5" t="s">
        <v>12</v>
      </c>
      <c r="G141" s="5" t="s">
        <v>13</v>
      </c>
      <c r="H141" s="7" t="s">
        <v>14</v>
      </c>
      <c r="I141" s="5" t="s">
        <v>15</v>
      </c>
      <c r="J141" s="8"/>
      <c r="K141" s="23">
        <v>21</v>
      </c>
      <c r="L141" s="13">
        <v>21</v>
      </c>
      <c r="M141" s="13">
        <v>21</v>
      </c>
      <c r="N141" s="2">
        <v>1512</v>
      </c>
      <c r="O141" s="2">
        <f t="shared" si="14"/>
        <v>31752</v>
      </c>
      <c r="P141" s="2">
        <f t="shared" si="11"/>
        <v>1814.3999999999999</v>
      </c>
      <c r="Q141" s="2">
        <f t="shared" si="15"/>
        <v>38102.400000000001</v>
      </c>
      <c r="R141" s="18"/>
      <c r="S141" s="21">
        <f t="shared" si="12"/>
        <v>1542.2399999999998</v>
      </c>
      <c r="T141" s="21">
        <f t="shared" si="13"/>
        <v>32387.040000000001</v>
      </c>
    </row>
    <row r="142" spans="1:20" ht="36" x14ac:dyDescent="0.25">
      <c r="A142" s="4">
        <v>151</v>
      </c>
      <c r="B142" s="4" t="s">
        <v>9</v>
      </c>
      <c r="C142" s="17" t="s">
        <v>300</v>
      </c>
      <c r="D142" s="17" t="s">
        <v>301</v>
      </c>
      <c r="E142" s="6">
        <v>2012</v>
      </c>
      <c r="F142" s="5" t="s">
        <v>12</v>
      </c>
      <c r="G142" s="5" t="s">
        <v>13</v>
      </c>
      <c r="H142" s="7" t="s">
        <v>14</v>
      </c>
      <c r="I142" s="5" t="s">
        <v>15</v>
      </c>
      <c r="J142" s="8"/>
      <c r="K142" s="23">
        <v>11</v>
      </c>
      <c r="L142" s="9">
        <v>6919.3</v>
      </c>
      <c r="M142" s="9">
        <f t="shared" ref="M142:M143" si="16">J142*L142</f>
        <v>0</v>
      </c>
      <c r="N142" s="2">
        <v>1017</v>
      </c>
      <c r="O142" s="2">
        <f t="shared" si="14"/>
        <v>11187</v>
      </c>
      <c r="P142" s="2">
        <f t="shared" si="11"/>
        <v>1220.3999999999999</v>
      </c>
      <c r="Q142" s="2">
        <f t="shared" si="15"/>
        <v>13424.4</v>
      </c>
      <c r="R142" s="18" t="s">
        <v>1756</v>
      </c>
      <c r="S142" s="21">
        <f t="shared" si="12"/>
        <v>1037.3399999999999</v>
      </c>
      <c r="T142" s="21">
        <f t="shared" si="13"/>
        <v>11410.74</v>
      </c>
    </row>
    <row r="143" spans="1:20" ht="36" x14ac:dyDescent="0.25">
      <c r="A143" s="4">
        <v>152</v>
      </c>
      <c r="B143" s="4" t="s">
        <v>9</v>
      </c>
      <c r="C143" s="17" t="s">
        <v>302</v>
      </c>
      <c r="D143" s="17" t="s">
        <v>303</v>
      </c>
      <c r="E143" s="6">
        <v>2012</v>
      </c>
      <c r="F143" s="5" t="s">
        <v>12</v>
      </c>
      <c r="G143" s="5" t="s">
        <v>13</v>
      </c>
      <c r="H143" s="7" t="s">
        <v>14</v>
      </c>
      <c r="I143" s="5" t="s">
        <v>15</v>
      </c>
      <c r="J143" s="8"/>
      <c r="K143" s="23">
        <v>1</v>
      </c>
      <c r="L143" s="9">
        <v>9211.31</v>
      </c>
      <c r="M143" s="9">
        <f t="shared" si="16"/>
        <v>0</v>
      </c>
      <c r="N143" s="2">
        <v>1354</v>
      </c>
      <c r="O143" s="2">
        <f t="shared" si="14"/>
        <v>1354</v>
      </c>
      <c r="P143" s="2">
        <f t="shared" si="11"/>
        <v>1624.8</v>
      </c>
      <c r="Q143" s="2">
        <f t="shared" si="15"/>
        <v>1624.8</v>
      </c>
      <c r="R143" s="18" t="s">
        <v>1739</v>
      </c>
      <c r="S143" s="21">
        <f t="shared" si="12"/>
        <v>1381.0800000000002</v>
      </c>
      <c r="T143" s="21">
        <f t="shared" si="13"/>
        <v>1381.0800000000002</v>
      </c>
    </row>
    <row r="144" spans="1:20" ht="36" x14ac:dyDescent="0.25">
      <c r="A144" s="4">
        <v>153</v>
      </c>
      <c r="B144" s="4" t="s">
        <v>9</v>
      </c>
      <c r="C144" s="17" t="s">
        <v>302</v>
      </c>
      <c r="D144" s="17" t="s">
        <v>303</v>
      </c>
      <c r="E144" s="6">
        <v>2012</v>
      </c>
      <c r="F144" s="5" t="s">
        <v>12</v>
      </c>
      <c r="G144" s="5" t="s">
        <v>13</v>
      </c>
      <c r="H144" s="7" t="s">
        <v>14</v>
      </c>
      <c r="I144" s="5" t="s">
        <v>15</v>
      </c>
      <c r="J144" s="8"/>
      <c r="K144" s="23">
        <v>14</v>
      </c>
      <c r="L144" s="9">
        <v>9211.3057142857142</v>
      </c>
      <c r="M144" s="9">
        <v>128958.28</v>
      </c>
      <c r="N144" s="2">
        <v>1354</v>
      </c>
      <c r="O144" s="2">
        <f t="shared" si="14"/>
        <v>18956</v>
      </c>
      <c r="P144" s="2">
        <f t="shared" si="11"/>
        <v>1624.8</v>
      </c>
      <c r="Q144" s="2">
        <f t="shared" si="15"/>
        <v>22747.200000000001</v>
      </c>
      <c r="R144" s="18"/>
      <c r="S144" s="21">
        <f t="shared" si="12"/>
        <v>1381.0800000000002</v>
      </c>
      <c r="T144" s="21">
        <f t="shared" si="13"/>
        <v>19335.12</v>
      </c>
    </row>
    <row r="145" spans="1:20" ht="42.75" customHeight="1" x14ac:dyDescent="0.25">
      <c r="A145" s="4">
        <v>154</v>
      </c>
      <c r="B145" s="4" t="s">
        <v>9</v>
      </c>
      <c r="C145" s="17" t="s">
        <v>304</v>
      </c>
      <c r="D145" s="17" t="s">
        <v>305</v>
      </c>
      <c r="E145" s="6">
        <v>2012</v>
      </c>
      <c r="F145" s="5" t="s">
        <v>12</v>
      </c>
      <c r="G145" s="5" t="s">
        <v>291</v>
      </c>
      <c r="H145" s="7" t="s">
        <v>14</v>
      </c>
      <c r="I145" s="5" t="s">
        <v>15</v>
      </c>
      <c r="J145" s="8"/>
      <c r="K145" s="23">
        <v>7</v>
      </c>
      <c r="L145" s="9">
        <v>8866.6771428571428</v>
      </c>
      <c r="M145" s="9">
        <v>62066.74</v>
      </c>
      <c r="N145" s="2">
        <v>960</v>
      </c>
      <c r="O145" s="2">
        <f t="shared" si="14"/>
        <v>6720</v>
      </c>
      <c r="P145" s="2">
        <f t="shared" si="11"/>
        <v>1152</v>
      </c>
      <c r="Q145" s="2">
        <f t="shared" si="15"/>
        <v>8064</v>
      </c>
      <c r="R145" s="18"/>
      <c r="S145" s="21">
        <f t="shared" si="12"/>
        <v>979.19999999999993</v>
      </c>
      <c r="T145" s="21">
        <f t="shared" si="13"/>
        <v>6854.4</v>
      </c>
    </row>
    <row r="146" spans="1:20" ht="36" x14ac:dyDescent="0.25">
      <c r="A146" s="4">
        <v>155</v>
      </c>
      <c r="B146" s="4" t="s">
        <v>9</v>
      </c>
      <c r="C146" s="17" t="s">
        <v>306</v>
      </c>
      <c r="D146" s="17" t="s">
        <v>307</v>
      </c>
      <c r="E146" s="6">
        <v>2012</v>
      </c>
      <c r="F146" s="5" t="s">
        <v>12</v>
      </c>
      <c r="G146" s="5" t="s">
        <v>13</v>
      </c>
      <c r="H146" s="7" t="s">
        <v>14</v>
      </c>
      <c r="I146" s="5" t="s">
        <v>15</v>
      </c>
      <c r="J146" s="8"/>
      <c r="K146" s="23">
        <v>1</v>
      </c>
      <c r="L146" s="9">
        <v>60820.74</v>
      </c>
      <c r="M146" s="9">
        <v>60820.74</v>
      </c>
      <c r="N146" s="2">
        <v>8940</v>
      </c>
      <c r="O146" s="2">
        <f t="shared" si="14"/>
        <v>8940</v>
      </c>
      <c r="P146" s="2">
        <f t="shared" si="11"/>
        <v>10728</v>
      </c>
      <c r="Q146" s="2">
        <f t="shared" si="15"/>
        <v>10728</v>
      </c>
      <c r="R146" s="18"/>
      <c r="S146" s="21">
        <f t="shared" si="12"/>
        <v>9118.7999999999993</v>
      </c>
      <c r="T146" s="21">
        <f t="shared" si="13"/>
        <v>9118.7999999999993</v>
      </c>
    </row>
    <row r="147" spans="1:20" ht="24" x14ac:dyDescent="0.25">
      <c r="A147" s="4">
        <v>156</v>
      </c>
      <c r="B147" s="4" t="s">
        <v>9</v>
      </c>
      <c r="C147" s="17" t="s">
        <v>308</v>
      </c>
      <c r="D147" s="17" t="s">
        <v>309</v>
      </c>
      <c r="E147" s="6">
        <v>2014</v>
      </c>
      <c r="F147" s="5" t="s">
        <v>12</v>
      </c>
      <c r="G147" s="5" t="s">
        <v>13</v>
      </c>
      <c r="H147" s="7" t="s">
        <v>14</v>
      </c>
      <c r="I147" s="5" t="s">
        <v>15</v>
      </c>
      <c r="J147" s="8"/>
      <c r="K147" s="23">
        <v>3</v>
      </c>
      <c r="L147" s="9">
        <v>133571.74666666667</v>
      </c>
      <c r="M147" s="9">
        <v>400715.24</v>
      </c>
      <c r="N147" s="2">
        <v>37771</v>
      </c>
      <c r="O147" s="2">
        <f t="shared" si="14"/>
        <v>113313</v>
      </c>
      <c r="P147" s="2">
        <f t="shared" si="11"/>
        <v>45325.2</v>
      </c>
      <c r="Q147" s="2">
        <f t="shared" si="15"/>
        <v>135975.6</v>
      </c>
      <c r="R147" s="18"/>
      <c r="S147" s="21">
        <f t="shared" si="12"/>
        <v>38526.42</v>
      </c>
      <c r="T147" s="21">
        <f t="shared" si="13"/>
        <v>115579.26000000001</v>
      </c>
    </row>
    <row r="148" spans="1:20" ht="24" x14ac:dyDescent="0.25">
      <c r="A148" s="4">
        <v>157</v>
      </c>
      <c r="B148" s="4" t="s">
        <v>9</v>
      </c>
      <c r="C148" s="17" t="s">
        <v>310</v>
      </c>
      <c r="D148" s="17" t="s">
        <v>311</v>
      </c>
      <c r="E148" s="6">
        <v>2014</v>
      </c>
      <c r="F148" s="5" t="s">
        <v>12</v>
      </c>
      <c r="G148" s="5" t="s">
        <v>13</v>
      </c>
      <c r="H148" s="7" t="s">
        <v>14</v>
      </c>
      <c r="I148" s="5" t="s">
        <v>15</v>
      </c>
      <c r="J148" s="8"/>
      <c r="K148" s="23">
        <v>1</v>
      </c>
      <c r="L148" s="9">
        <v>66636.75</v>
      </c>
      <c r="M148" s="9">
        <v>66636.75</v>
      </c>
      <c r="N148" s="2">
        <v>18843</v>
      </c>
      <c r="O148" s="2">
        <f t="shared" si="14"/>
        <v>18843</v>
      </c>
      <c r="P148" s="2">
        <f t="shared" si="11"/>
        <v>22611.599999999999</v>
      </c>
      <c r="Q148" s="2">
        <f t="shared" si="15"/>
        <v>22611.599999999999</v>
      </c>
      <c r="R148" s="18"/>
      <c r="S148" s="21">
        <f t="shared" si="12"/>
        <v>19219.86</v>
      </c>
      <c r="T148" s="21">
        <f t="shared" si="13"/>
        <v>19219.86</v>
      </c>
    </row>
    <row r="149" spans="1:20" ht="24" x14ac:dyDescent="0.25">
      <c r="A149" s="4">
        <v>158</v>
      </c>
      <c r="B149" s="4" t="s">
        <v>9</v>
      </c>
      <c r="C149" s="17" t="s">
        <v>312</v>
      </c>
      <c r="D149" s="17" t="s">
        <v>313</v>
      </c>
      <c r="E149" s="6">
        <v>2014</v>
      </c>
      <c r="F149" s="5" t="s">
        <v>12</v>
      </c>
      <c r="G149" s="5" t="s">
        <v>13</v>
      </c>
      <c r="H149" s="7" t="s">
        <v>14</v>
      </c>
      <c r="I149" s="5" t="s">
        <v>15</v>
      </c>
      <c r="J149" s="8"/>
      <c r="K149" s="23">
        <v>4</v>
      </c>
      <c r="L149" s="9">
        <v>103592.58500000001</v>
      </c>
      <c r="M149" s="9">
        <v>414370.34</v>
      </c>
      <c r="N149" s="2">
        <v>29293</v>
      </c>
      <c r="O149" s="2">
        <f t="shared" si="14"/>
        <v>117172</v>
      </c>
      <c r="P149" s="2">
        <f t="shared" si="11"/>
        <v>35151.599999999999</v>
      </c>
      <c r="Q149" s="2">
        <f t="shared" si="15"/>
        <v>140606.39999999999</v>
      </c>
      <c r="R149" s="18"/>
      <c r="S149" s="21">
        <f t="shared" si="12"/>
        <v>29878.859999999997</v>
      </c>
      <c r="T149" s="21">
        <f t="shared" si="13"/>
        <v>119515.43999999999</v>
      </c>
    </row>
    <row r="150" spans="1:20" ht="24" x14ac:dyDescent="0.25">
      <c r="A150" s="4">
        <v>159</v>
      </c>
      <c r="B150" s="4" t="s">
        <v>9</v>
      </c>
      <c r="C150" s="17" t="s">
        <v>314</v>
      </c>
      <c r="D150" s="17" t="s">
        <v>315</v>
      </c>
      <c r="E150" s="6">
        <v>2014</v>
      </c>
      <c r="F150" s="5" t="s">
        <v>12</v>
      </c>
      <c r="G150" s="5" t="s">
        <v>13</v>
      </c>
      <c r="H150" s="7" t="s">
        <v>14</v>
      </c>
      <c r="I150" s="5" t="s">
        <v>15</v>
      </c>
      <c r="J150" s="8"/>
      <c r="K150" s="23">
        <v>10</v>
      </c>
      <c r="L150" s="9">
        <v>114739.71166666667</v>
      </c>
      <c r="M150" s="9">
        <f t="shared" ref="M150" si="17">J150*L150</f>
        <v>0</v>
      </c>
      <c r="N150" s="2">
        <v>32445</v>
      </c>
      <c r="O150" s="2">
        <f t="shared" si="14"/>
        <v>324450</v>
      </c>
      <c r="P150" s="2">
        <f t="shared" si="11"/>
        <v>38934</v>
      </c>
      <c r="Q150" s="2">
        <f t="shared" si="15"/>
        <v>389340</v>
      </c>
      <c r="R150" s="18" t="s">
        <v>1774</v>
      </c>
      <c r="S150" s="21">
        <f t="shared" si="12"/>
        <v>33093.9</v>
      </c>
      <c r="T150" s="21">
        <f t="shared" si="13"/>
        <v>330939</v>
      </c>
    </row>
    <row r="151" spans="1:20" ht="36" x14ac:dyDescent="0.25">
      <c r="A151" s="4">
        <v>160</v>
      </c>
      <c r="B151" s="4" t="s">
        <v>9</v>
      </c>
      <c r="C151" s="17" t="s">
        <v>316</v>
      </c>
      <c r="D151" s="17" t="s">
        <v>317</v>
      </c>
      <c r="E151" s="6">
        <v>2011</v>
      </c>
      <c r="F151" s="5" t="s">
        <v>12</v>
      </c>
      <c r="G151" s="5" t="s">
        <v>13</v>
      </c>
      <c r="H151" s="7" t="s">
        <v>14</v>
      </c>
      <c r="I151" s="5" t="s">
        <v>15</v>
      </c>
      <c r="J151" s="8"/>
      <c r="K151" s="23">
        <v>2</v>
      </c>
      <c r="L151" s="9">
        <v>5213.1549999999997</v>
      </c>
      <c r="M151" s="9">
        <v>10426.31</v>
      </c>
      <c r="N151" s="2">
        <v>785</v>
      </c>
      <c r="O151" s="2">
        <f t="shared" si="14"/>
        <v>1570</v>
      </c>
      <c r="P151" s="2">
        <f t="shared" si="11"/>
        <v>942</v>
      </c>
      <c r="Q151" s="2">
        <f t="shared" si="15"/>
        <v>1884</v>
      </c>
      <c r="R151" s="18"/>
      <c r="S151" s="21">
        <f t="shared" si="12"/>
        <v>800.7</v>
      </c>
      <c r="T151" s="21">
        <f t="shared" si="13"/>
        <v>1601.4</v>
      </c>
    </row>
    <row r="152" spans="1:20" ht="36" x14ac:dyDescent="0.25">
      <c r="A152" s="4">
        <v>161</v>
      </c>
      <c r="B152" s="4" t="s">
        <v>9</v>
      </c>
      <c r="C152" s="17" t="s">
        <v>318</v>
      </c>
      <c r="D152" s="17" t="s">
        <v>319</v>
      </c>
      <c r="E152" s="6">
        <v>2014</v>
      </c>
      <c r="F152" s="5" t="s">
        <v>12</v>
      </c>
      <c r="G152" s="5" t="s">
        <v>13</v>
      </c>
      <c r="H152" s="7" t="s">
        <v>14</v>
      </c>
      <c r="I152" s="5" t="s">
        <v>15</v>
      </c>
      <c r="J152" s="8"/>
      <c r="K152" s="23">
        <v>2</v>
      </c>
      <c r="L152" s="9">
        <v>210880.32500000001</v>
      </c>
      <c r="M152" s="9">
        <v>421760.65</v>
      </c>
      <c r="N152" s="2">
        <v>59631</v>
      </c>
      <c r="O152" s="2">
        <f t="shared" si="14"/>
        <v>119262</v>
      </c>
      <c r="P152" s="2">
        <f t="shared" si="11"/>
        <v>71557.2</v>
      </c>
      <c r="Q152" s="2">
        <f t="shared" si="15"/>
        <v>143114.4</v>
      </c>
      <c r="R152" s="18"/>
      <c r="S152" s="21">
        <f t="shared" si="12"/>
        <v>60823.62</v>
      </c>
      <c r="T152" s="21">
        <f t="shared" si="13"/>
        <v>121647.24</v>
      </c>
    </row>
    <row r="153" spans="1:20" ht="24" x14ac:dyDescent="0.25">
      <c r="A153" s="4">
        <v>162</v>
      </c>
      <c r="B153" s="4" t="s">
        <v>9</v>
      </c>
      <c r="C153" s="17" t="s">
        <v>320</v>
      </c>
      <c r="D153" s="17" t="s">
        <v>321</v>
      </c>
      <c r="E153" s="6">
        <v>2012</v>
      </c>
      <c r="F153" s="5" t="s">
        <v>12</v>
      </c>
      <c r="G153" s="5" t="s">
        <v>13</v>
      </c>
      <c r="H153" s="7" t="s">
        <v>14</v>
      </c>
      <c r="I153" s="5" t="s">
        <v>15</v>
      </c>
      <c r="J153" s="8"/>
      <c r="K153" s="23">
        <v>2</v>
      </c>
      <c r="L153" s="9">
        <v>192218.54500000001</v>
      </c>
      <c r="M153" s="9">
        <v>384437.09</v>
      </c>
      <c r="N153" s="2">
        <v>28253</v>
      </c>
      <c r="O153" s="2">
        <f t="shared" si="14"/>
        <v>56506</v>
      </c>
      <c r="P153" s="2">
        <f t="shared" si="11"/>
        <v>33903.599999999999</v>
      </c>
      <c r="Q153" s="2">
        <f t="shared" si="15"/>
        <v>67807.199999999997</v>
      </c>
      <c r="R153" s="18"/>
      <c r="S153" s="21">
        <f t="shared" si="12"/>
        <v>28818.06</v>
      </c>
      <c r="T153" s="21">
        <f t="shared" si="13"/>
        <v>57636.12</v>
      </c>
    </row>
    <row r="154" spans="1:20" ht="24" x14ac:dyDescent="0.25">
      <c r="A154" s="4">
        <v>163</v>
      </c>
      <c r="B154" s="4" t="s">
        <v>9</v>
      </c>
      <c r="C154" s="17" t="s">
        <v>322</v>
      </c>
      <c r="D154" s="17" t="s">
        <v>323</v>
      </c>
      <c r="E154" s="6">
        <v>2012</v>
      </c>
      <c r="F154" s="5" t="s">
        <v>12</v>
      </c>
      <c r="G154" s="5" t="s">
        <v>13</v>
      </c>
      <c r="H154" s="7" t="s">
        <v>14</v>
      </c>
      <c r="I154" s="5" t="s">
        <v>15</v>
      </c>
      <c r="J154" s="8"/>
      <c r="K154" s="23">
        <v>19</v>
      </c>
      <c r="L154" s="9">
        <v>71545.067368421049</v>
      </c>
      <c r="M154" s="9">
        <v>1359356.28</v>
      </c>
      <c r="N154" s="2">
        <v>10516</v>
      </c>
      <c r="O154" s="2">
        <f t="shared" si="14"/>
        <v>199804</v>
      </c>
      <c r="P154" s="2">
        <f t="shared" si="11"/>
        <v>12619.199999999999</v>
      </c>
      <c r="Q154" s="2">
        <f t="shared" si="15"/>
        <v>239764.8</v>
      </c>
      <c r="R154" s="18" t="s">
        <v>1747</v>
      </c>
      <c r="S154" s="21">
        <f t="shared" si="12"/>
        <v>10726.32</v>
      </c>
      <c r="T154" s="21">
        <f t="shared" si="13"/>
        <v>203800.08</v>
      </c>
    </row>
    <row r="155" spans="1:20" ht="36" x14ac:dyDescent="0.25">
      <c r="A155" s="4">
        <v>164</v>
      </c>
      <c r="B155" s="4" t="s">
        <v>9</v>
      </c>
      <c r="C155" s="17" t="s">
        <v>324</v>
      </c>
      <c r="D155" s="17" t="s">
        <v>325</v>
      </c>
      <c r="E155" s="6">
        <v>2014</v>
      </c>
      <c r="F155" s="5" t="s">
        <v>12</v>
      </c>
      <c r="G155" s="5" t="s">
        <v>13</v>
      </c>
      <c r="H155" s="7" t="s">
        <v>14</v>
      </c>
      <c r="I155" s="5" t="s">
        <v>15</v>
      </c>
      <c r="J155" s="8"/>
      <c r="K155" s="23">
        <v>1</v>
      </c>
      <c r="L155" s="9">
        <v>66259.03</v>
      </c>
      <c r="M155" s="9">
        <v>66259.03</v>
      </c>
      <c r="N155" s="2">
        <v>18736</v>
      </c>
      <c r="O155" s="2">
        <f t="shared" si="14"/>
        <v>18736</v>
      </c>
      <c r="P155" s="2">
        <f t="shared" si="11"/>
        <v>22483.200000000001</v>
      </c>
      <c r="Q155" s="2">
        <f t="shared" si="15"/>
        <v>22483.200000000001</v>
      </c>
      <c r="R155" s="18"/>
      <c r="S155" s="21">
        <f t="shared" si="12"/>
        <v>19110.72</v>
      </c>
      <c r="T155" s="21">
        <f t="shared" si="13"/>
        <v>19110.72</v>
      </c>
    </row>
    <row r="156" spans="1:20" ht="24" x14ac:dyDescent="0.25">
      <c r="A156" s="4">
        <v>165</v>
      </c>
      <c r="B156" s="4" t="s">
        <v>9</v>
      </c>
      <c r="C156" s="17" t="s">
        <v>326</v>
      </c>
      <c r="D156" s="17" t="s">
        <v>327</v>
      </c>
      <c r="E156" s="6">
        <v>2011</v>
      </c>
      <c r="F156" s="5" t="s">
        <v>12</v>
      </c>
      <c r="G156" s="5" t="s">
        <v>13</v>
      </c>
      <c r="H156" s="7" t="s">
        <v>14</v>
      </c>
      <c r="I156" s="5" t="s">
        <v>15</v>
      </c>
      <c r="J156" s="8"/>
      <c r="K156" s="23">
        <v>1</v>
      </c>
      <c r="L156" s="9">
        <v>54284.51</v>
      </c>
      <c r="M156" s="9">
        <v>54284.51</v>
      </c>
      <c r="N156" s="2">
        <v>8169</v>
      </c>
      <c r="O156" s="2">
        <f t="shared" si="14"/>
        <v>8169</v>
      </c>
      <c r="P156" s="2">
        <f t="shared" si="11"/>
        <v>9802.7999999999993</v>
      </c>
      <c r="Q156" s="2">
        <f t="shared" si="15"/>
        <v>9802.7999999999993</v>
      </c>
      <c r="R156" s="18"/>
      <c r="S156" s="21">
        <f t="shared" si="12"/>
        <v>8332.3799999999992</v>
      </c>
      <c r="T156" s="21">
        <f t="shared" si="13"/>
        <v>8332.3799999999992</v>
      </c>
    </row>
    <row r="157" spans="1:20" ht="48" x14ac:dyDescent="0.25">
      <c r="A157" s="4">
        <v>166</v>
      </c>
      <c r="B157" s="4" t="s">
        <v>9</v>
      </c>
      <c r="C157" s="17" t="s">
        <v>328</v>
      </c>
      <c r="D157" s="17" t="s">
        <v>329</v>
      </c>
      <c r="E157" s="6">
        <v>2014</v>
      </c>
      <c r="F157" s="5" t="s">
        <v>12</v>
      </c>
      <c r="G157" s="5" t="s">
        <v>13</v>
      </c>
      <c r="H157" s="7" t="s">
        <v>14</v>
      </c>
      <c r="I157" s="5" t="s">
        <v>15</v>
      </c>
      <c r="J157" s="8"/>
      <c r="K157" s="23">
        <v>5</v>
      </c>
      <c r="L157" s="9">
        <v>1528.8600000000001</v>
      </c>
      <c r="M157" s="9">
        <v>7644.3</v>
      </c>
      <c r="N157" s="2">
        <v>432</v>
      </c>
      <c r="O157" s="2">
        <f t="shared" si="14"/>
        <v>2160</v>
      </c>
      <c r="P157" s="2">
        <f t="shared" si="11"/>
        <v>518.4</v>
      </c>
      <c r="Q157" s="2">
        <f t="shared" si="15"/>
        <v>2592</v>
      </c>
      <c r="R157" s="18"/>
      <c r="S157" s="21">
        <f t="shared" si="12"/>
        <v>440.64</v>
      </c>
      <c r="T157" s="21">
        <f t="shared" si="13"/>
        <v>2203.2000000000003</v>
      </c>
    </row>
    <row r="158" spans="1:20" ht="48" x14ac:dyDescent="0.25">
      <c r="A158" s="4">
        <v>167</v>
      </c>
      <c r="B158" s="4" t="s">
        <v>9</v>
      </c>
      <c r="C158" s="17" t="s">
        <v>330</v>
      </c>
      <c r="D158" s="17" t="s">
        <v>331</v>
      </c>
      <c r="E158" s="6">
        <v>2014</v>
      </c>
      <c r="F158" s="5" t="s">
        <v>12</v>
      </c>
      <c r="G158" s="5" t="s">
        <v>13</v>
      </c>
      <c r="H158" s="7" t="s">
        <v>14</v>
      </c>
      <c r="I158" s="5" t="s">
        <v>15</v>
      </c>
      <c r="J158" s="8"/>
      <c r="K158" s="23">
        <v>4</v>
      </c>
      <c r="L158" s="9">
        <v>1528.86</v>
      </c>
      <c r="M158" s="9">
        <v>6115.44</v>
      </c>
      <c r="N158" s="2">
        <v>432</v>
      </c>
      <c r="O158" s="2">
        <f t="shared" si="14"/>
        <v>1728</v>
      </c>
      <c r="P158" s="2">
        <f t="shared" si="11"/>
        <v>518.4</v>
      </c>
      <c r="Q158" s="2">
        <f t="shared" si="15"/>
        <v>2073.6</v>
      </c>
      <c r="R158" s="18"/>
      <c r="S158" s="21">
        <f t="shared" si="12"/>
        <v>440.64</v>
      </c>
      <c r="T158" s="21">
        <f t="shared" si="13"/>
        <v>1762.56</v>
      </c>
    </row>
    <row r="159" spans="1:20" ht="24" x14ac:dyDescent="0.25">
      <c r="A159" s="4">
        <v>168</v>
      </c>
      <c r="B159" s="4" t="s">
        <v>9</v>
      </c>
      <c r="C159" s="17" t="s">
        <v>332</v>
      </c>
      <c r="D159" s="17" t="s">
        <v>333</v>
      </c>
      <c r="E159" s="6">
        <v>2014</v>
      </c>
      <c r="F159" s="5" t="s">
        <v>12</v>
      </c>
      <c r="G159" s="5" t="s">
        <v>13</v>
      </c>
      <c r="H159" s="7" t="s">
        <v>14</v>
      </c>
      <c r="I159" s="5" t="s">
        <v>15</v>
      </c>
      <c r="J159" s="8"/>
      <c r="K159" s="23">
        <v>1</v>
      </c>
      <c r="L159" s="9">
        <v>269444.99</v>
      </c>
      <c r="M159" s="9">
        <v>269444.99</v>
      </c>
      <c r="N159" s="2">
        <v>76192</v>
      </c>
      <c r="O159" s="2">
        <f t="shared" si="14"/>
        <v>76192</v>
      </c>
      <c r="P159" s="2">
        <f t="shared" si="11"/>
        <v>91430.399999999994</v>
      </c>
      <c r="Q159" s="2">
        <f t="shared" si="15"/>
        <v>91430.399999999994</v>
      </c>
      <c r="R159" s="18"/>
      <c r="S159" s="21">
        <f t="shared" si="12"/>
        <v>77715.839999999997</v>
      </c>
      <c r="T159" s="21">
        <f t="shared" si="13"/>
        <v>77715.839999999997</v>
      </c>
    </row>
    <row r="160" spans="1:20" ht="48" x14ac:dyDescent="0.25">
      <c r="A160" s="4">
        <v>169</v>
      </c>
      <c r="B160" s="4" t="s">
        <v>9</v>
      </c>
      <c r="C160" s="17" t="s">
        <v>334</v>
      </c>
      <c r="D160" s="17" t="s">
        <v>335</v>
      </c>
      <c r="E160" s="6">
        <v>2011</v>
      </c>
      <c r="F160" s="5" t="s">
        <v>12</v>
      </c>
      <c r="G160" s="5" t="s">
        <v>13</v>
      </c>
      <c r="H160" s="7" t="s">
        <v>14</v>
      </c>
      <c r="I160" s="5" t="s">
        <v>15</v>
      </c>
      <c r="J160" s="8"/>
      <c r="K160" s="23">
        <v>1</v>
      </c>
      <c r="L160" s="9">
        <v>381124.26</v>
      </c>
      <c r="M160" s="9">
        <v>381124.26</v>
      </c>
      <c r="N160" s="2">
        <v>57356</v>
      </c>
      <c r="O160" s="2">
        <f t="shared" si="14"/>
        <v>57356</v>
      </c>
      <c r="P160" s="2">
        <f t="shared" si="11"/>
        <v>68827.199999999997</v>
      </c>
      <c r="Q160" s="2">
        <f t="shared" si="15"/>
        <v>68827.199999999997</v>
      </c>
      <c r="R160" s="18"/>
      <c r="S160" s="21">
        <f t="shared" si="12"/>
        <v>58503.119999999995</v>
      </c>
      <c r="T160" s="21">
        <f t="shared" si="13"/>
        <v>58503.119999999995</v>
      </c>
    </row>
    <row r="161" spans="1:20" ht="24" x14ac:dyDescent="0.25">
      <c r="A161" s="4">
        <v>170</v>
      </c>
      <c r="B161" s="4" t="s">
        <v>9</v>
      </c>
      <c r="C161" s="17" t="s">
        <v>336</v>
      </c>
      <c r="D161" s="17" t="s">
        <v>337</v>
      </c>
      <c r="E161" s="6">
        <v>2012</v>
      </c>
      <c r="F161" s="5" t="s">
        <v>12</v>
      </c>
      <c r="G161" s="5" t="s">
        <v>13</v>
      </c>
      <c r="H161" s="7" t="s">
        <v>14</v>
      </c>
      <c r="I161" s="5" t="s">
        <v>15</v>
      </c>
      <c r="J161" s="8"/>
      <c r="K161" s="23">
        <v>26</v>
      </c>
      <c r="L161" s="9">
        <v>327.28153846153845</v>
      </c>
      <c r="M161" s="9">
        <v>8509.32</v>
      </c>
      <c r="N161" s="2">
        <v>48</v>
      </c>
      <c r="O161" s="2">
        <f t="shared" si="14"/>
        <v>1248</v>
      </c>
      <c r="P161" s="2">
        <f t="shared" si="11"/>
        <v>57.599999999999994</v>
      </c>
      <c r="Q161" s="2">
        <f t="shared" si="15"/>
        <v>1497.6</v>
      </c>
      <c r="R161" s="18"/>
      <c r="S161" s="21">
        <f t="shared" si="12"/>
        <v>48.959999999999994</v>
      </c>
      <c r="T161" s="21">
        <f t="shared" si="13"/>
        <v>1272.96</v>
      </c>
    </row>
    <row r="162" spans="1:20" ht="24" x14ac:dyDescent="0.25">
      <c r="A162" s="4">
        <v>171</v>
      </c>
      <c r="B162" s="4" t="s">
        <v>9</v>
      </c>
      <c r="C162" s="17" t="s">
        <v>338</v>
      </c>
      <c r="D162" s="17" t="s">
        <v>339</v>
      </c>
      <c r="E162" s="6">
        <v>2012</v>
      </c>
      <c r="F162" s="5" t="s">
        <v>12</v>
      </c>
      <c r="G162" s="5" t="s">
        <v>13</v>
      </c>
      <c r="H162" s="7" t="s">
        <v>14</v>
      </c>
      <c r="I162" s="5" t="s">
        <v>15</v>
      </c>
      <c r="J162" s="8"/>
      <c r="K162" s="23">
        <v>240</v>
      </c>
      <c r="L162" s="9">
        <v>145.39508333333333</v>
      </c>
      <c r="M162" s="9">
        <v>34894.82</v>
      </c>
      <c r="N162" s="2">
        <v>21</v>
      </c>
      <c r="O162" s="2">
        <f t="shared" si="14"/>
        <v>5040</v>
      </c>
      <c r="P162" s="2">
        <f t="shared" si="11"/>
        <v>25.2</v>
      </c>
      <c r="Q162" s="2">
        <f t="shared" si="15"/>
        <v>6048</v>
      </c>
      <c r="R162" s="18"/>
      <c r="S162" s="21">
        <f t="shared" si="12"/>
        <v>21.42</v>
      </c>
      <c r="T162" s="21">
        <f t="shared" si="13"/>
        <v>5140.8</v>
      </c>
    </row>
    <row r="163" spans="1:20" ht="36" x14ac:dyDescent="0.25">
      <c r="A163" s="4">
        <v>172</v>
      </c>
      <c r="B163" s="4" t="s">
        <v>9</v>
      </c>
      <c r="C163" s="17" t="s">
        <v>340</v>
      </c>
      <c r="D163" s="17" t="s">
        <v>341</v>
      </c>
      <c r="E163" s="6">
        <v>2012</v>
      </c>
      <c r="F163" s="5" t="s">
        <v>12</v>
      </c>
      <c r="G163" s="5" t="s">
        <v>13</v>
      </c>
      <c r="H163" s="7" t="s">
        <v>14</v>
      </c>
      <c r="I163" s="5" t="s">
        <v>15</v>
      </c>
      <c r="J163" s="8"/>
      <c r="K163" s="23">
        <v>3</v>
      </c>
      <c r="L163" s="9">
        <v>18070.663333333334</v>
      </c>
      <c r="M163" s="9">
        <v>54211.99</v>
      </c>
      <c r="N163" s="2">
        <v>2656</v>
      </c>
      <c r="O163" s="2">
        <f t="shared" si="14"/>
        <v>7968</v>
      </c>
      <c r="P163" s="2">
        <f t="shared" si="11"/>
        <v>3187.2</v>
      </c>
      <c r="Q163" s="2">
        <f t="shared" si="15"/>
        <v>9561.6</v>
      </c>
      <c r="R163" s="18"/>
      <c r="S163" s="21">
        <f t="shared" si="12"/>
        <v>2709.12</v>
      </c>
      <c r="T163" s="21">
        <f t="shared" si="13"/>
        <v>8127.36</v>
      </c>
    </row>
    <row r="164" spans="1:20" ht="36" x14ac:dyDescent="0.25">
      <c r="A164" s="4">
        <v>173</v>
      </c>
      <c r="B164" s="4" t="s">
        <v>9</v>
      </c>
      <c r="C164" s="17" t="s">
        <v>342</v>
      </c>
      <c r="D164" s="17" t="s">
        <v>343</v>
      </c>
      <c r="E164" s="6">
        <v>2014</v>
      </c>
      <c r="F164" s="5" t="s">
        <v>12</v>
      </c>
      <c r="G164" s="5" t="s">
        <v>13</v>
      </c>
      <c r="H164" s="7" t="s">
        <v>14</v>
      </c>
      <c r="I164" s="5" t="s">
        <v>51</v>
      </c>
      <c r="J164" s="8"/>
      <c r="K164" s="23">
        <v>2</v>
      </c>
      <c r="L164" s="9">
        <v>3225.2849999999999</v>
      </c>
      <c r="M164" s="9">
        <v>6450.57</v>
      </c>
      <c r="N164" s="2">
        <v>912</v>
      </c>
      <c r="O164" s="2">
        <f t="shared" si="14"/>
        <v>1824</v>
      </c>
      <c r="P164" s="2">
        <f t="shared" si="11"/>
        <v>1094.3999999999999</v>
      </c>
      <c r="Q164" s="2">
        <f t="shared" si="15"/>
        <v>2188.7999999999997</v>
      </c>
      <c r="R164" s="18"/>
      <c r="S164" s="21">
        <f t="shared" si="12"/>
        <v>930.2399999999999</v>
      </c>
      <c r="T164" s="21">
        <f t="shared" si="13"/>
        <v>1860.4799999999998</v>
      </c>
    </row>
    <row r="165" spans="1:20" ht="24" x14ac:dyDescent="0.25">
      <c r="A165" s="4">
        <v>174</v>
      </c>
      <c r="B165" s="4" t="s">
        <v>9</v>
      </c>
      <c r="C165" s="17" t="s">
        <v>344</v>
      </c>
      <c r="D165" s="17" t="s">
        <v>345</v>
      </c>
      <c r="E165" s="6">
        <v>2014</v>
      </c>
      <c r="F165" s="5" t="s">
        <v>12</v>
      </c>
      <c r="G165" s="5" t="s">
        <v>13</v>
      </c>
      <c r="H165" s="7" t="s">
        <v>14</v>
      </c>
      <c r="I165" s="5" t="s">
        <v>15</v>
      </c>
      <c r="J165" s="8"/>
      <c r="K165" s="23">
        <v>20</v>
      </c>
      <c r="L165" s="9">
        <v>289.0265</v>
      </c>
      <c r="M165" s="9">
        <v>5780.53</v>
      </c>
      <c r="N165" s="2">
        <v>82</v>
      </c>
      <c r="O165" s="2">
        <f t="shared" si="14"/>
        <v>1640</v>
      </c>
      <c r="P165" s="2">
        <f t="shared" si="11"/>
        <v>98.399999999999991</v>
      </c>
      <c r="Q165" s="2">
        <f t="shared" si="15"/>
        <v>1968</v>
      </c>
      <c r="R165" s="18"/>
      <c r="S165" s="21">
        <f t="shared" si="12"/>
        <v>83.639999999999986</v>
      </c>
      <c r="T165" s="21">
        <f t="shared" si="13"/>
        <v>1672.8</v>
      </c>
    </row>
    <row r="166" spans="1:20" ht="36" x14ac:dyDescent="0.25">
      <c r="A166" s="4">
        <v>175</v>
      </c>
      <c r="B166" s="4" t="s">
        <v>9</v>
      </c>
      <c r="C166" s="17" t="s">
        <v>346</v>
      </c>
      <c r="D166" s="17" t="s">
        <v>347</v>
      </c>
      <c r="E166" s="6">
        <v>2014</v>
      </c>
      <c r="F166" s="5" t="s">
        <v>12</v>
      </c>
      <c r="G166" s="5" t="s">
        <v>13</v>
      </c>
      <c r="H166" s="7" t="s">
        <v>14</v>
      </c>
      <c r="I166" s="5" t="s">
        <v>15</v>
      </c>
      <c r="J166" s="8"/>
      <c r="K166" s="23">
        <v>35</v>
      </c>
      <c r="L166" s="9">
        <v>9498.8691428571419</v>
      </c>
      <c r="M166" s="9">
        <v>332460.42</v>
      </c>
      <c r="N166" s="2">
        <v>2686</v>
      </c>
      <c r="O166" s="2">
        <f t="shared" si="14"/>
        <v>94010</v>
      </c>
      <c r="P166" s="2">
        <f t="shared" si="11"/>
        <v>3223.2</v>
      </c>
      <c r="Q166" s="2">
        <f t="shared" si="15"/>
        <v>112812</v>
      </c>
      <c r="R166" s="18"/>
      <c r="S166" s="21">
        <f t="shared" si="12"/>
        <v>2739.72</v>
      </c>
      <c r="T166" s="21">
        <f t="shared" si="13"/>
        <v>95890.2</v>
      </c>
    </row>
    <row r="167" spans="1:20" ht="24" x14ac:dyDescent="0.25">
      <c r="A167" s="4">
        <v>176</v>
      </c>
      <c r="B167" s="4" t="s">
        <v>9</v>
      </c>
      <c r="C167" s="17" t="s">
        <v>348</v>
      </c>
      <c r="D167" s="17" t="s">
        <v>349</v>
      </c>
      <c r="E167" s="6">
        <v>2014</v>
      </c>
      <c r="F167" s="5" t="s">
        <v>12</v>
      </c>
      <c r="G167" s="5" t="s">
        <v>13</v>
      </c>
      <c r="H167" s="7" t="s">
        <v>14</v>
      </c>
      <c r="I167" s="5" t="s">
        <v>15</v>
      </c>
      <c r="J167" s="8"/>
      <c r="K167" s="23">
        <v>1</v>
      </c>
      <c r="L167" s="9">
        <v>34787.839999999997</v>
      </c>
      <c r="M167" s="9">
        <v>34787.839999999997</v>
      </c>
      <c r="N167" s="2">
        <v>9837</v>
      </c>
      <c r="O167" s="2">
        <f t="shared" si="14"/>
        <v>9837</v>
      </c>
      <c r="P167" s="2">
        <f t="shared" si="11"/>
        <v>11804.4</v>
      </c>
      <c r="Q167" s="2">
        <f t="shared" si="15"/>
        <v>11804.4</v>
      </c>
      <c r="R167" s="18"/>
      <c r="S167" s="21">
        <f t="shared" si="12"/>
        <v>10033.74</v>
      </c>
      <c r="T167" s="21">
        <f t="shared" si="13"/>
        <v>10033.74</v>
      </c>
    </row>
    <row r="168" spans="1:20" ht="24" x14ac:dyDescent="0.25">
      <c r="A168" s="4">
        <v>177</v>
      </c>
      <c r="B168" s="4" t="s">
        <v>9</v>
      </c>
      <c r="C168" s="17" t="s">
        <v>350</v>
      </c>
      <c r="D168" s="17" t="s">
        <v>351</v>
      </c>
      <c r="E168" s="6">
        <v>2014</v>
      </c>
      <c r="F168" s="5" t="s">
        <v>12</v>
      </c>
      <c r="G168" s="5" t="s">
        <v>13</v>
      </c>
      <c r="H168" s="7" t="s">
        <v>14</v>
      </c>
      <c r="I168" s="5" t="s">
        <v>15</v>
      </c>
      <c r="J168" s="8"/>
      <c r="K168" s="23">
        <v>1</v>
      </c>
      <c r="L168" s="9">
        <v>54651.25</v>
      </c>
      <c r="M168" s="9">
        <v>54651.25</v>
      </c>
      <c r="N168" s="2">
        <v>15454</v>
      </c>
      <c r="O168" s="2">
        <f t="shared" si="14"/>
        <v>15454</v>
      </c>
      <c r="P168" s="2">
        <f t="shared" si="11"/>
        <v>18544.8</v>
      </c>
      <c r="Q168" s="2">
        <f t="shared" si="15"/>
        <v>18544.8</v>
      </c>
      <c r="R168" s="18"/>
      <c r="S168" s="21">
        <f t="shared" si="12"/>
        <v>15763.079999999998</v>
      </c>
      <c r="T168" s="21">
        <f t="shared" si="13"/>
        <v>15763.079999999998</v>
      </c>
    </row>
    <row r="169" spans="1:20" ht="24" x14ac:dyDescent="0.25">
      <c r="A169" s="4">
        <v>178</v>
      </c>
      <c r="B169" s="4" t="s">
        <v>9</v>
      </c>
      <c r="C169" s="17" t="s">
        <v>352</v>
      </c>
      <c r="D169" s="17" t="s">
        <v>353</v>
      </c>
      <c r="E169" s="6">
        <v>2014</v>
      </c>
      <c r="F169" s="5" t="s">
        <v>12</v>
      </c>
      <c r="G169" s="5" t="s">
        <v>13</v>
      </c>
      <c r="H169" s="7" t="s">
        <v>14</v>
      </c>
      <c r="I169" s="5" t="s">
        <v>15</v>
      </c>
      <c r="J169" s="8"/>
      <c r="K169" s="23">
        <v>1</v>
      </c>
      <c r="L169" s="9">
        <v>175549.71</v>
      </c>
      <c r="M169" s="9">
        <v>175549.71</v>
      </c>
      <c r="N169" s="2">
        <v>49641</v>
      </c>
      <c r="O169" s="2">
        <f t="shared" si="14"/>
        <v>49641</v>
      </c>
      <c r="P169" s="2">
        <f t="shared" si="11"/>
        <v>59569.2</v>
      </c>
      <c r="Q169" s="2">
        <f t="shared" si="15"/>
        <v>59569.2</v>
      </c>
      <c r="R169" s="18"/>
      <c r="S169" s="21">
        <f t="shared" si="12"/>
        <v>50633.82</v>
      </c>
      <c r="T169" s="21">
        <f t="shared" si="13"/>
        <v>50633.82</v>
      </c>
    </row>
    <row r="170" spans="1:20" ht="24" x14ac:dyDescent="0.25">
      <c r="A170" s="4">
        <v>179</v>
      </c>
      <c r="B170" s="4" t="s">
        <v>9</v>
      </c>
      <c r="C170" s="17" t="s">
        <v>354</v>
      </c>
      <c r="D170" s="17" t="s">
        <v>355</v>
      </c>
      <c r="E170" s="6">
        <v>2012</v>
      </c>
      <c r="F170" s="5" t="s">
        <v>12</v>
      </c>
      <c r="G170" s="5" t="s">
        <v>13</v>
      </c>
      <c r="H170" s="7" t="s">
        <v>14</v>
      </c>
      <c r="I170" s="5" t="s">
        <v>15</v>
      </c>
      <c r="J170" s="8"/>
      <c r="K170" s="23">
        <v>1</v>
      </c>
      <c r="L170" s="9">
        <v>235.75</v>
      </c>
      <c r="M170" s="19">
        <v>235.75</v>
      </c>
      <c r="N170" s="2">
        <v>35</v>
      </c>
      <c r="O170" s="2">
        <f t="shared" si="14"/>
        <v>35</v>
      </c>
      <c r="P170" s="2">
        <f t="shared" si="11"/>
        <v>42</v>
      </c>
      <c r="Q170" s="2">
        <f t="shared" si="15"/>
        <v>42</v>
      </c>
      <c r="R170" s="18"/>
      <c r="S170" s="21">
        <f t="shared" si="12"/>
        <v>35.699999999999996</v>
      </c>
      <c r="T170" s="21">
        <f t="shared" si="13"/>
        <v>35.699999999999996</v>
      </c>
    </row>
    <row r="171" spans="1:20" ht="24" x14ac:dyDescent="0.25">
      <c r="A171" s="4">
        <v>180</v>
      </c>
      <c r="B171" s="4" t="s">
        <v>9</v>
      </c>
      <c r="C171" s="17" t="s">
        <v>356</v>
      </c>
      <c r="D171" s="17" t="s">
        <v>357</v>
      </c>
      <c r="E171" s="6">
        <v>2012</v>
      </c>
      <c r="F171" s="5" t="s">
        <v>12</v>
      </c>
      <c r="G171" s="5" t="s">
        <v>13</v>
      </c>
      <c r="H171" s="7" t="s">
        <v>14</v>
      </c>
      <c r="I171" s="5" t="s">
        <v>358</v>
      </c>
      <c r="J171" s="8"/>
      <c r="K171" s="23">
        <v>1.7010000000000001</v>
      </c>
      <c r="L171" s="9">
        <v>119438.76543209876</v>
      </c>
      <c r="M171" s="9">
        <v>203165.34</v>
      </c>
      <c r="N171" s="2">
        <v>17556</v>
      </c>
      <c r="O171" s="2">
        <f t="shared" si="14"/>
        <v>29862.756000000001</v>
      </c>
      <c r="P171" s="2">
        <f t="shared" si="11"/>
        <v>21067.200000000001</v>
      </c>
      <c r="Q171" s="2">
        <f t="shared" si="15"/>
        <v>35835.307200000003</v>
      </c>
      <c r="R171" s="18"/>
      <c r="S171" s="21">
        <f t="shared" si="12"/>
        <v>17907.12</v>
      </c>
      <c r="T171" s="21">
        <f t="shared" si="13"/>
        <v>30460.011120000003</v>
      </c>
    </row>
    <row r="172" spans="1:20" ht="24" x14ac:dyDescent="0.25">
      <c r="A172" s="4">
        <v>181</v>
      </c>
      <c r="B172" s="4" t="s">
        <v>9</v>
      </c>
      <c r="C172" s="17" t="s">
        <v>359</v>
      </c>
      <c r="D172" s="17" t="s">
        <v>360</v>
      </c>
      <c r="E172" s="6">
        <v>2012</v>
      </c>
      <c r="F172" s="5" t="s">
        <v>12</v>
      </c>
      <c r="G172" s="5" t="s">
        <v>13</v>
      </c>
      <c r="H172" s="7" t="s">
        <v>14</v>
      </c>
      <c r="I172" s="5" t="s">
        <v>358</v>
      </c>
      <c r="J172" s="8"/>
      <c r="K172" s="23">
        <v>1.4999999999999999E-2</v>
      </c>
      <c r="L172" s="9">
        <v>4675.333333333333</v>
      </c>
      <c r="M172" s="19">
        <v>70.13</v>
      </c>
      <c r="N172" s="2">
        <v>687</v>
      </c>
      <c r="O172" s="2">
        <f t="shared" si="14"/>
        <v>10.305</v>
      </c>
      <c r="P172" s="2">
        <f t="shared" si="11"/>
        <v>824.4</v>
      </c>
      <c r="Q172" s="2">
        <f t="shared" si="15"/>
        <v>12.366</v>
      </c>
      <c r="R172" s="18"/>
      <c r="S172" s="21">
        <f t="shared" si="12"/>
        <v>700.74</v>
      </c>
      <c r="T172" s="21">
        <f t="shared" si="13"/>
        <v>10.511099999999999</v>
      </c>
    </row>
    <row r="173" spans="1:20" ht="24" x14ac:dyDescent="0.25">
      <c r="A173" s="4">
        <v>182</v>
      </c>
      <c r="B173" s="4" t="s">
        <v>9</v>
      </c>
      <c r="C173" s="17" t="s">
        <v>361</v>
      </c>
      <c r="D173" s="17" t="s">
        <v>362</v>
      </c>
      <c r="E173" s="6">
        <v>2014</v>
      </c>
      <c r="F173" s="5" t="s">
        <v>12</v>
      </c>
      <c r="G173" s="5" t="s">
        <v>13</v>
      </c>
      <c r="H173" s="7" t="s">
        <v>14</v>
      </c>
      <c r="I173" s="5" t="s">
        <v>358</v>
      </c>
      <c r="J173" s="8"/>
      <c r="K173" s="23">
        <v>1.9</v>
      </c>
      <c r="L173" s="9">
        <v>3625.3736842105263</v>
      </c>
      <c r="M173" s="9">
        <v>6888.21</v>
      </c>
      <c r="N173" s="2">
        <v>513</v>
      </c>
      <c r="O173" s="2">
        <f t="shared" si="14"/>
        <v>974.69999999999993</v>
      </c>
      <c r="P173" s="2">
        <f t="shared" si="11"/>
        <v>615.6</v>
      </c>
      <c r="Q173" s="2">
        <f t="shared" si="15"/>
        <v>1169.6399999999999</v>
      </c>
      <c r="R173" s="18"/>
      <c r="S173" s="21">
        <f t="shared" si="12"/>
        <v>523.2600000000001</v>
      </c>
      <c r="T173" s="21">
        <f t="shared" si="13"/>
        <v>994.19399999999985</v>
      </c>
    </row>
    <row r="174" spans="1:20" ht="24" x14ac:dyDescent="0.25">
      <c r="A174" s="4">
        <v>183</v>
      </c>
      <c r="B174" s="4" t="s">
        <v>9</v>
      </c>
      <c r="C174" s="17" t="s">
        <v>363</v>
      </c>
      <c r="D174" s="17" t="s">
        <v>364</v>
      </c>
      <c r="E174" s="6">
        <v>2012</v>
      </c>
      <c r="F174" s="5" t="s">
        <v>12</v>
      </c>
      <c r="G174" s="5" t="s">
        <v>13</v>
      </c>
      <c r="H174" s="7" t="s">
        <v>14</v>
      </c>
      <c r="I174" s="5" t="s">
        <v>358</v>
      </c>
      <c r="J174" s="8"/>
      <c r="K174" s="23">
        <v>0.127</v>
      </c>
      <c r="L174" s="9">
        <v>84875.905511811026</v>
      </c>
      <c r="M174" s="9">
        <v>10779.24</v>
      </c>
      <c r="N174" s="2">
        <v>12475</v>
      </c>
      <c r="O174" s="2">
        <f t="shared" si="14"/>
        <v>1584.325</v>
      </c>
      <c r="P174" s="2">
        <f t="shared" si="11"/>
        <v>14970</v>
      </c>
      <c r="Q174" s="2">
        <f t="shared" si="15"/>
        <v>1901.19</v>
      </c>
      <c r="R174" s="18"/>
      <c r="S174" s="21">
        <f t="shared" si="12"/>
        <v>12724.499999999998</v>
      </c>
      <c r="T174" s="21">
        <f t="shared" si="13"/>
        <v>1616.0115000000001</v>
      </c>
    </row>
    <row r="175" spans="1:20" ht="24" x14ac:dyDescent="0.25">
      <c r="A175" s="4">
        <v>184</v>
      </c>
      <c r="B175" s="4" t="s">
        <v>9</v>
      </c>
      <c r="C175" s="17" t="s">
        <v>365</v>
      </c>
      <c r="D175" s="17" t="s">
        <v>366</v>
      </c>
      <c r="E175" s="6">
        <v>2012</v>
      </c>
      <c r="F175" s="5" t="s">
        <v>12</v>
      </c>
      <c r="G175" s="5" t="s">
        <v>13</v>
      </c>
      <c r="H175" s="7" t="s">
        <v>14</v>
      </c>
      <c r="I175" s="5" t="s">
        <v>358</v>
      </c>
      <c r="J175" s="8"/>
      <c r="K175" s="23">
        <v>5.0999999999999997E-2</v>
      </c>
      <c r="L175" s="9">
        <v>37892.941176470587</v>
      </c>
      <c r="M175" s="9">
        <v>1932.54</v>
      </c>
      <c r="N175" s="2">
        <v>5570</v>
      </c>
      <c r="O175" s="2">
        <f t="shared" si="14"/>
        <v>284.07</v>
      </c>
      <c r="P175" s="2">
        <f t="shared" si="11"/>
        <v>6684</v>
      </c>
      <c r="Q175" s="2">
        <f t="shared" si="15"/>
        <v>340.88399999999996</v>
      </c>
      <c r="R175" s="18"/>
      <c r="S175" s="21">
        <f t="shared" si="12"/>
        <v>5681.4000000000005</v>
      </c>
      <c r="T175" s="21">
        <f t="shared" si="13"/>
        <v>289.75139999999999</v>
      </c>
    </row>
    <row r="176" spans="1:20" ht="24" x14ac:dyDescent="0.25">
      <c r="A176" s="4">
        <v>185</v>
      </c>
      <c r="B176" s="4" t="s">
        <v>9</v>
      </c>
      <c r="C176" s="17" t="s">
        <v>367</v>
      </c>
      <c r="D176" s="17" t="s">
        <v>368</v>
      </c>
      <c r="E176" s="6">
        <v>2012</v>
      </c>
      <c r="F176" s="5" t="s">
        <v>12</v>
      </c>
      <c r="G176" s="5" t="s">
        <v>13</v>
      </c>
      <c r="H176" s="7" t="s">
        <v>14</v>
      </c>
      <c r="I176" s="5" t="s">
        <v>369</v>
      </c>
      <c r="J176" s="8"/>
      <c r="K176" s="23">
        <v>100</v>
      </c>
      <c r="L176" s="9">
        <v>21.355900000000002</v>
      </c>
      <c r="M176" s="9">
        <v>2135.59</v>
      </c>
      <c r="N176" s="2">
        <v>3</v>
      </c>
      <c r="O176" s="2">
        <f t="shared" si="14"/>
        <v>300</v>
      </c>
      <c r="P176" s="2">
        <f t="shared" si="11"/>
        <v>3.5999999999999996</v>
      </c>
      <c r="Q176" s="2">
        <f t="shared" si="15"/>
        <v>360</v>
      </c>
      <c r="R176" s="18"/>
      <c r="S176" s="21">
        <f t="shared" si="12"/>
        <v>3.0599999999999996</v>
      </c>
      <c r="T176" s="21">
        <f t="shared" si="13"/>
        <v>306</v>
      </c>
    </row>
    <row r="177" spans="1:20" ht="24" x14ac:dyDescent="0.25">
      <c r="A177" s="4">
        <v>186</v>
      </c>
      <c r="B177" s="4" t="s">
        <v>9</v>
      </c>
      <c r="C177" s="17" t="s">
        <v>370</v>
      </c>
      <c r="D177" s="17" t="s">
        <v>371</v>
      </c>
      <c r="E177" s="6">
        <v>2010</v>
      </c>
      <c r="F177" s="5" t="s">
        <v>12</v>
      </c>
      <c r="G177" s="5" t="s">
        <v>13</v>
      </c>
      <c r="H177" s="7" t="s">
        <v>14</v>
      </c>
      <c r="I177" s="5" t="s">
        <v>358</v>
      </c>
      <c r="J177" s="8"/>
      <c r="K177" s="23">
        <v>1.0999999999999999E-2</v>
      </c>
      <c r="L177" s="9">
        <v>90272.727272727279</v>
      </c>
      <c r="M177" s="19">
        <v>993</v>
      </c>
      <c r="N177" s="2">
        <v>11035</v>
      </c>
      <c r="O177" s="2">
        <f t="shared" si="14"/>
        <v>121.38499999999999</v>
      </c>
      <c r="P177" s="2">
        <f t="shared" si="11"/>
        <v>13242</v>
      </c>
      <c r="Q177" s="2">
        <f t="shared" si="15"/>
        <v>145.66199999999998</v>
      </c>
      <c r="R177" s="18"/>
      <c r="S177" s="21">
        <f t="shared" si="12"/>
        <v>11255.699999999999</v>
      </c>
      <c r="T177" s="21">
        <f t="shared" si="13"/>
        <v>123.81269999999998</v>
      </c>
    </row>
    <row r="178" spans="1:20" ht="24" x14ac:dyDescent="0.25">
      <c r="A178" s="4">
        <v>187</v>
      </c>
      <c r="B178" s="4" t="s">
        <v>9</v>
      </c>
      <c r="C178" s="17" t="s">
        <v>372</v>
      </c>
      <c r="D178" s="17" t="s">
        <v>373</v>
      </c>
      <c r="E178" s="6">
        <v>2012</v>
      </c>
      <c r="F178" s="5" t="s">
        <v>12</v>
      </c>
      <c r="G178" s="5" t="s">
        <v>13</v>
      </c>
      <c r="H178" s="7" t="s">
        <v>14</v>
      </c>
      <c r="I178" s="5" t="s">
        <v>358</v>
      </c>
      <c r="J178" s="8"/>
      <c r="K178" s="23">
        <v>0.188</v>
      </c>
      <c r="L178" s="9">
        <v>109201.48936170213</v>
      </c>
      <c r="M178" s="9">
        <v>20529.88</v>
      </c>
      <c r="N178" s="2">
        <v>16051</v>
      </c>
      <c r="O178" s="2">
        <f t="shared" si="14"/>
        <v>3017.5880000000002</v>
      </c>
      <c r="P178" s="2">
        <f t="shared" si="11"/>
        <v>19261.2</v>
      </c>
      <c r="Q178" s="2">
        <f t="shared" si="15"/>
        <v>3621.1056000000003</v>
      </c>
      <c r="R178" s="18"/>
      <c r="S178" s="21">
        <f t="shared" si="12"/>
        <v>16372.02</v>
      </c>
      <c r="T178" s="21">
        <f t="shared" si="13"/>
        <v>3077.9397600000007</v>
      </c>
    </row>
    <row r="179" spans="1:20" ht="36" x14ac:dyDescent="0.25">
      <c r="A179" s="4">
        <v>188</v>
      </c>
      <c r="B179" s="4" t="s">
        <v>9</v>
      </c>
      <c r="C179" s="17" t="s">
        <v>374</v>
      </c>
      <c r="D179" s="17" t="s">
        <v>375</v>
      </c>
      <c r="E179" s="6">
        <v>2015</v>
      </c>
      <c r="F179" s="5" t="s">
        <v>12</v>
      </c>
      <c r="G179" s="5" t="s">
        <v>291</v>
      </c>
      <c r="H179" s="7" t="s">
        <v>14</v>
      </c>
      <c r="I179" s="5" t="s">
        <v>358</v>
      </c>
      <c r="J179" s="8"/>
      <c r="K179" s="23">
        <v>4.5999999999999999E-2</v>
      </c>
      <c r="L179" s="9">
        <v>502370.86956521741</v>
      </c>
      <c r="M179" s="9">
        <v>23109.06</v>
      </c>
      <c r="N179" s="2">
        <v>25271</v>
      </c>
      <c r="O179" s="2">
        <f t="shared" si="14"/>
        <v>1162.4659999999999</v>
      </c>
      <c r="P179" s="2">
        <f t="shared" si="11"/>
        <v>30325.199999999997</v>
      </c>
      <c r="Q179" s="2">
        <f t="shared" si="15"/>
        <v>1394.9591999999998</v>
      </c>
      <c r="R179" s="18"/>
      <c r="S179" s="21">
        <f t="shared" si="12"/>
        <v>25776.419999999995</v>
      </c>
      <c r="T179" s="21">
        <f t="shared" si="13"/>
        <v>1185.7153199999998</v>
      </c>
    </row>
    <row r="180" spans="1:20" ht="24" x14ac:dyDescent="0.25">
      <c r="A180" s="4">
        <v>189</v>
      </c>
      <c r="B180" s="4" t="s">
        <v>9</v>
      </c>
      <c r="C180" s="17" t="s">
        <v>376</v>
      </c>
      <c r="D180" s="17" t="s">
        <v>377</v>
      </c>
      <c r="E180" s="6">
        <v>2012</v>
      </c>
      <c r="F180" s="5" t="s">
        <v>12</v>
      </c>
      <c r="G180" s="5" t="s">
        <v>13</v>
      </c>
      <c r="H180" s="7" t="s">
        <v>14</v>
      </c>
      <c r="I180" s="5" t="s">
        <v>369</v>
      </c>
      <c r="J180" s="8"/>
      <c r="K180" s="23">
        <v>25</v>
      </c>
      <c r="L180" s="9">
        <v>267.1456</v>
      </c>
      <c r="M180" s="9">
        <v>6678.64</v>
      </c>
      <c r="N180" s="2">
        <v>39</v>
      </c>
      <c r="O180" s="2">
        <f t="shared" si="14"/>
        <v>975</v>
      </c>
      <c r="P180" s="2">
        <f t="shared" si="11"/>
        <v>46.8</v>
      </c>
      <c r="Q180" s="2">
        <f t="shared" si="15"/>
        <v>1170</v>
      </c>
      <c r="R180" s="18"/>
      <c r="S180" s="21">
        <f t="shared" si="12"/>
        <v>39.78</v>
      </c>
      <c r="T180" s="21">
        <f t="shared" si="13"/>
        <v>994.49999999999989</v>
      </c>
    </row>
    <row r="181" spans="1:20" ht="24" x14ac:dyDescent="0.25">
      <c r="A181" s="4">
        <v>190</v>
      </c>
      <c r="B181" s="4" t="s">
        <v>9</v>
      </c>
      <c r="C181" s="17" t="s">
        <v>378</v>
      </c>
      <c r="D181" s="17" t="s">
        <v>379</v>
      </c>
      <c r="E181" s="6">
        <v>2012</v>
      </c>
      <c r="F181" s="5" t="s">
        <v>12</v>
      </c>
      <c r="G181" s="5" t="s">
        <v>13</v>
      </c>
      <c r="H181" s="7" t="s">
        <v>14</v>
      </c>
      <c r="I181" s="5" t="s">
        <v>358</v>
      </c>
      <c r="J181" s="8"/>
      <c r="K181" s="23">
        <v>0.1</v>
      </c>
      <c r="L181" s="9">
        <v>14204.8</v>
      </c>
      <c r="M181" s="9">
        <v>1420.48</v>
      </c>
      <c r="N181" s="2">
        <v>2088</v>
      </c>
      <c r="O181" s="2">
        <f t="shared" si="14"/>
        <v>208.8</v>
      </c>
      <c r="P181" s="2">
        <f t="shared" si="11"/>
        <v>2505.6</v>
      </c>
      <c r="Q181" s="2">
        <f t="shared" si="15"/>
        <v>250.56</v>
      </c>
      <c r="R181" s="18"/>
      <c r="S181" s="21">
        <f t="shared" si="12"/>
        <v>2129.7599999999998</v>
      </c>
      <c r="T181" s="21">
        <f t="shared" si="13"/>
        <v>212.976</v>
      </c>
    </row>
    <row r="182" spans="1:20" ht="24" x14ac:dyDescent="0.25">
      <c r="A182" s="4">
        <v>191</v>
      </c>
      <c r="B182" s="4" t="s">
        <v>9</v>
      </c>
      <c r="C182" s="17" t="s">
        <v>380</v>
      </c>
      <c r="D182" s="17" t="s">
        <v>381</v>
      </c>
      <c r="E182" s="6">
        <v>2012</v>
      </c>
      <c r="F182" s="5" t="s">
        <v>12</v>
      </c>
      <c r="G182" s="5" t="s">
        <v>13</v>
      </c>
      <c r="H182" s="7" t="s">
        <v>14</v>
      </c>
      <c r="I182" s="5" t="s">
        <v>369</v>
      </c>
      <c r="J182" s="8"/>
      <c r="K182" s="23">
        <v>4</v>
      </c>
      <c r="L182" s="9">
        <v>38.725000000000001</v>
      </c>
      <c r="M182" s="19">
        <v>154.9</v>
      </c>
      <c r="N182" s="2">
        <v>4</v>
      </c>
      <c r="O182" s="2">
        <f t="shared" si="14"/>
        <v>16</v>
      </c>
      <c r="P182" s="2">
        <f t="shared" si="11"/>
        <v>4.8</v>
      </c>
      <c r="Q182" s="2">
        <f t="shared" si="15"/>
        <v>19.2</v>
      </c>
      <c r="R182" s="18"/>
      <c r="S182" s="21">
        <f t="shared" si="12"/>
        <v>4.08</v>
      </c>
      <c r="T182" s="21">
        <f t="shared" si="13"/>
        <v>16.32</v>
      </c>
    </row>
    <row r="183" spans="1:20" ht="24" x14ac:dyDescent="0.25">
      <c r="A183" s="4">
        <v>192</v>
      </c>
      <c r="B183" s="4" t="s">
        <v>9</v>
      </c>
      <c r="C183" s="17" t="s">
        <v>382</v>
      </c>
      <c r="D183" s="17" t="s">
        <v>383</v>
      </c>
      <c r="E183" s="6">
        <v>2012</v>
      </c>
      <c r="F183" s="5" t="s">
        <v>12</v>
      </c>
      <c r="G183" s="5" t="s">
        <v>13</v>
      </c>
      <c r="H183" s="7" t="s">
        <v>14</v>
      </c>
      <c r="I183" s="5" t="s">
        <v>358</v>
      </c>
      <c r="J183" s="8"/>
      <c r="K183" s="23">
        <v>0.06</v>
      </c>
      <c r="L183" s="9">
        <v>42407.666666666672</v>
      </c>
      <c r="M183" s="9">
        <v>2544.46</v>
      </c>
      <c r="N183" s="2">
        <v>6233</v>
      </c>
      <c r="O183" s="2">
        <f t="shared" si="14"/>
        <v>373.97999999999996</v>
      </c>
      <c r="P183" s="2">
        <f t="shared" si="11"/>
        <v>7479.5999999999995</v>
      </c>
      <c r="Q183" s="2">
        <f t="shared" si="15"/>
        <v>448.77599999999995</v>
      </c>
      <c r="R183" s="18"/>
      <c r="S183" s="21">
        <f t="shared" si="12"/>
        <v>6357.6599999999989</v>
      </c>
      <c r="T183" s="21">
        <f t="shared" si="13"/>
        <v>381.45959999999997</v>
      </c>
    </row>
    <row r="184" spans="1:20" ht="24" x14ac:dyDescent="0.25">
      <c r="A184" s="4">
        <v>193</v>
      </c>
      <c r="B184" s="4" t="s">
        <v>9</v>
      </c>
      <c r="C184" s="17" t="s">
        <v>384</v>
      </c>
      <c r="D184" s="17" t="s">
        <v>385</v>
      </c>
      <c r="E184" s="6">
        <v>2012</v>
      </c>
      <c r="F184" s="5" t="s">
        <v>12</v>
      </c>
      <c r="G184" s="5" t="s">
        <v>13</v>
      </c>
      <c r="H184" s="7" t="s">
        <v>14</v>
      </c>
      <c r="I184" s="5" t="s">
        <v>358</v>
      </c>
      <c r="J184" s="8"/>
      <c r="K184" s="23">
        <v>0.14799999999999999</v>
      </c>
      <c r="L184" s="9">
        <v>191584.25675675677</v>
      </c>
      <c r="M184" s="9">
        <v>28354.47</v>
      </c>
      <c r="N184" s="2">
        <v>28160</v>
      </c>
      <c r="O184" s="2">
        <f t="shared" si="14"/>
        <v>4167.6799999999994</v>
      </c>
      <c r="P184" s="2">
        <f t="shared" si="11"/>
        <v>33792</v>
      </c>
      <c r="Q184" s="2">
        <f t="shared" si="15"/>
        <v>5001.2159999999994</v>
      </c>
      <c r="R184" s="18"/>
      <c r="S184" s="21">
        <f t="shared" si="12"/>
        <v>28723.200000000001</v>
      </c>
      <c r="T184" s="21">
        <f t="shared" si="13"/>
        <v>4251.0335999999998</v>
      </c>
    </row>
    <row r="185" spans="1:20" ht="24" x14ac:dyDescent="0.25">
      <c r="A185" s="4">
        <v>194</v>
      </c>
      <c r="B185" s="4" t="s">
        <v>9</v>
      </c>
      <c r="C185" s="17" t="s">
        <v>386</v>
      </c>
      <c r="D185" s="17" t="s">
        <v>387</v>
      </c>
      <c r="E185" s="6">
        <v>2012</v>
      </c>
      <c r="F185" s="5" t="s">
        <v>12</v>
      </c>
      <c r="G185" s="5" t="s">
        <v>13</v>
      </c>
      <c r="H185" s="7" t="s">
        <v>14</v>
      </c>
      <c r="I185" s="5" t="s">
        <v>358</v>
      </c>
      <c r="J185" s="8"/>
      <c r="K185" s="23">
        <v>0.03</v>
      </c>
      <c r="L185" s="9">
        <v>59054.333333333336</v>
      </c>
      <c r="M185" s="9">
        <v>1771.63</v>
      </c>
      <c r="N185" s="2">
        <v>8680</v>
      </c>
      <c r="O185" s="2">
        <f t="shared" si="14"/>
        <v>260.39999999999998</v>
      </c>
      <c r="P185" s="2">
        <f t="shared" si="11"/>
        <v>10416</v>
      </c>
      <c r="Q185" s="2">
        <f t="shared" si="15"/>
        <v>312.47999999999996</v>
      </c>
      <c r="R185" s="18"/>
      <c r="S185" s="21">
        <f t="shared" si="12"/>
        <v>8853.6</v>
      </c>
      <c r="T185" s="21">
        <f t="shared" si="13"/>
        <v>265.60799999999995</v>
      </c>
    </row>
    <row r="186" spans="1:20" ht="24" x14ac:dyDescent="0.25">
      <c r="A186" s="4">
        <v>195</v>
      </c>
      <c r="B186" s="4" t="s">
        <v>9</v>
      </c>
      <c r="C186" s="17" t="s">
        <v>388</v>
      </c>
      <c r="D186" s="17" t="s">
        <v>389</v>
      </c>
      <c r="E186" s="6">
        <v>2014</v>
      </c>
      <c r="F186" s="5" t="s">
        <v>12</v>
      </c>
      <c r="G186" s="5" t="s">
        <v>13</v>
      </c>
      <c r="H186" s="7" t="s">
        <v>14</v>
      </c>
      <c r="I186" s="5" t="s">
        <v>358</v>
      </c>
      <c r="J186" s="8"/>
      <c r="K186" s="23">
        <v>0.246</v>
      </c>
      <c r="L186" s="9">
        <v>157476.99186991868</v>
      </c>
      <c r="M186" s="9">
        <v>38739.339999999997</v>
      </c>
      <c r="N186" s="2">
        <v>22265</v>
      </c>
      <c r="O186" s="2">
        <f t="shared" si="14"/>
        <v>5477.19</v>
      </c>
      <c r="P186" s="2">
        <f t="shared" si="11"/>
        <v>26718</v>
      </c>
      <c r="Q186" s="2">
        <f t="shared" si="15"/>
        <v>6572.6279999999997</v>
      </c>
      <c r="R186" s="18"/>
      <c r="S186" s="21">
        <f t="shared" si="12"/>
        <v>22710.3</v>
      </c>
      <c r="T186" s="21">
        <f t="shared" si="13"/>
        <v>5586.7338</v>
      </c>
    </row>
    <row r="187" spans="1:20" ht="24" x14ac:dyDescent="0.25">
      <c r="A187" s="4">
        <v>196</v>
      </c>
      <c r="B187" s="4" t="s">
        <v>9</v>
      </c>
      <c r="C187" s="17" t="s">
        <v>390</v>
      </c>
      <c r="D187" s="17" t="s">
        <v>391</v>
      </c>
      <c r="E187" s="6">
        <v>2012</v>
      </c>
      <c r="F187" s="5" t="s">
        <v>12</v>
      </c>
      <c r="G187" s="5" t="s">
        <v>13</v>
      </c>
      <c r="H187" s="7" t="s">
        <v>14</v>
      </c>
      <c r="I187" s="5" t="s">
        <v>369</v>
      </c>
      <c r="J187" s="8"/>
      <c r="K187" s="23">
        <v>6</v>
      </c>
      <c r="L187" s="9">
        <v>988.72166666666669</v>
      </c>
      <c r="M187" s="9">
        <v>5932.33</v>
      </c>
      <c r="N187" s="2">
        <v>145</v>
      </c>
      <c r="O187" s="2">
        <f t="shared" si="14"/>
        <v>870</v>
      </c>
      <c r="P187" s="2">
        <f t="shared" si="11"/>
        <v>174</v>
      </c>
      <c r="Q187" s="2">
        <f t="shared" si="15"/>
        <v>1044</v>
      </c>
      <c r="R187" s="18"/>
      <c r="S187" s="21">
        <f t="shared" si="12"/>
        <v>147.9</v>
      </c>
      <c r="T187" s="21">
        <f t="shared" si="13"/>
        <v>887.4</v>
      </c>
    </row>
    <row r="188" spans="1:20" ht="24" x14ac:dyDescent="0.25">
      <c r="A188" s="4">
        <v>197</v>
      </c>
      <c r="B188" s="4" t="s">
        <v>9</v>
      </c>
      <c r="C188" s="17" t="s">
        <v>392</v>
      </c>
      <c r="D188" s="17" t="s">
        <v>393</v>
      </c>
      <c r="E188" s="6">
        <v>2010</v>
      </c>
      <c r="F188" s="5" t="s">
        <v>12</v>
      </c>
      <c r="G188" s="5" t="s">
        <v>13</v>
      </c>
      <c r="H188" s="7" t="s">
        <v>14</v>
      </c>
      <c r="I188" s="5" t="s">
        <v>358</v>
      </c>
      <c r="J188" s="8"/>
      <c r="K188" s="23">
        <v>0.19800000000000001</v>
      </c>
      <c r="L188" s="9">
        <v>293781.96969696967</v>
      </c>
      <c r="M188" s="9">
        <v>58168.83</v>
      </c>
      <c r="N188" s="2">
        <v>35912</v>
      </c>
      <c r="O188" s="2">
        <f t="shared" si="14"/>
        <v>7110.576</v>
      </c>
      <c r="P188" s="2">
        <f t="shared" si="11"/>
        <v>43094.400000000001</v>
      </c>
      <c r="Q188" s="2">
        <f t="shared" si="15"/>
        <v>8532.6911999999993</v>
      </c>
      <c r="R188" s="18"/>
      <c r="S188" s="21">
        <f t="shared" si="12"/>
        <v>36630.239999999998</v>
      </c>
      <c r="T188" s="21">
        <f t="shared" si="13"/>
        <v>7252.7875199999999</v>
      </c>
    </row>
    <row r="189" spans="1:20" ht="24" x14ac:dyDescent="0.25">
      <c r="A189" s="4">
        <v>198</v>
      </c>
      <c r="B189" s="4" t="s">
        <v>9</v>
      </c>
      <c r="C189" s="17" t="s">
        <v>394</v>
      </c>
      <c r="D189" s="17" t="s">
        <v>395</v>
      </c>
      <c r="E189" s="6">
        <v>2012</v>
      </c>
      <c r="F189" s="5" t="s">
        <v>12</v>
      </c>
      <c r="G189" s="5" t="s">
        <v>13</v>
      </c>
      <c r="H189" s="7" t="s">
        <v>14</v>
      </c>
      <c r="I189" s="5" t="s">
        <v>358</v>
      </c>
      <c r="J189" s="8"/>
      <c r="K189" s="23">
        <v>14.69</v>
      </c>
      <c r="L189" s="9">
        <v>254763.78012253236</v>
      </c>
      <c r="M189" s="9">
        <v>3742479.93</v>
      </c>
      <c r="N189" s="2">
        <v>37446</v>
      </c>
      <c r="O189" s="2">
        <f t="shared" si="14"/>
        <v>550081.74</v>
      </c>
      <c r="P189" s="2">
        <f t="shared" si="11"/>
        <v>44935.199999999997</v>
      </c>
      <c r="Q189" s="2">
        <f t="shared" si="15"/>
        <v>660098.08799999999</v>
      </c>
      <c r="R189" s="18"/>
      <c r="S189" s="21">
        <f t="shared" si="12"/>
        <v>38194.92</v>
      </c>
      <c r="T189" s="21">
        <f t="shared" si="13"/>
        <v>561083.37479999999</v>
      </c>
    </row>
    <row r="190" spans="1:20" ht="36" x14ac:dyDescent="0.25">
      <c r="A190" s="4">
        <v>199</v>
      </c>
      <c r="B190" s="4" t="s">
        <v>9</v>
      </c>
      <c r="C190" s="17" t="s">
        <v>396</v>
      </c>
      <c r="D190" s="17" t="s">
        <v>397</v>
      </c>
      <c r="E190" s="6">
        <v>2012</v>
      </c>
      <c r="F190" s="5" t="s">
        <v>12</v>
      </c>
      <c r="G190" s="5" t="s">
        <v>291</v>
      </c>
      <c r="H190" s="7" t="s">
        <v>14</v>
      </c>
      <c r="I190" s="5" t="s">
        <v>358</v>
      </c>
      <c r="J190" s="8"/>
      <c r="K190" s="23">
        <v>1.35</v>
      </c>
      <c r="L190" s="9">
        <v>324016.43703703705</v>
      </c>
      <c r="M190" s="9">
        <v>437422.19</v>
      </c>
      <c r="N190" s="2">
        <v>17546</v>
      </c>
      <c r="O190" s="2">
        <f t="shared" si="14"/>
        <v>23687.100000000002</v>
      </c>
      <c r="P190" s="2">
        <f t="shared" si="11"/>
        <v>21055.200000000001</v>
      </c>
      <c r="Q190" s="2">
        <f t="shared" si="15"/>
        <v>28424.52</v>
      </c>
      <c r="R190" s="18"/>
      <c r="S190" s="21">
        <f t="shared" si="12"/>
        <v>17896.920000000002</v>
      </c>
      <c r="T190" s="21">
        <f t="shared" si="13"/>
        <v>24160.842000000001</v>
      </c>
    </row>
    <row r="191" spans="1:20" ht="24" x14ac:dyDescent="0.25">
      <c r="A191" s="4">
        <v>200</v>
      </c>
      <c r="B191" s="4" t="s">
        <v>9</v>
      </c>
      <c r="C191" s="17" t="s">
        <v>398</v>
      </c>
      <c r="D191" s="17" t="s">
        <v>399</v>
      </c>
      <c r="E191" s="6">
        <v>2014</v>
      </c>
      <c r="F191" s="5" t="s">
        <v>12</v>
      </c>
      <c r="G191" s="5" t="s">
        <v>13</v>
      </c>
      <c r="H191" s="7" t="s">
        <v>14</v>
      </c>
      <c r="I191" s="5" t="s">
        <v>369</v>
      </c>
      <c r="J191" s="8"/>
      <c r="K191" s="23">
        <v>101</v>
      </c>
      <c r="L191" s="9">
        <v>384.67930693069309</v>
      </c>
      <c r="M191" s="9">
        <v>38852.61</v>
      </c>
      <c r="N191" s="2">
        <v>54</v>
      </c>
      <c r="O191" s="2">
        <f t="shared" si="14"/>
        <v>5454</v>
      </c>
      <c r="P191" s="2">
        <f t="shared" si="11"/>
        <v>64.8</v>
      </c>
      <c r="Q191" s="2">
        <f t="shared" si="15"/>
        <v>6544.8</v>
      </c>
      <c r="R191" s="18"/>
      <c r="S191" s="21">
        <f t="shared" si="12"/>
        <v>55.08</v>
      </c>
      <c r="T191" s="21">
        <f t="shared" si="13"/>
        <v>5563.0800000000008</v>
      </c>
    </row>
    <row r="192" spans="1:20" ht="24" x14ac:dyDescent="0.25">
      <c r="A192" s="4">
        <v>201</v>
      </c>
      <c r="B192" s="4" t="s">
        <v>9</v>
      </c>
      <c r="C192" s="17" t="s">
        <v>400</v>
      </c>
      <c r="D192" s="17" t="s">
        <v>401</v>
      </c>
      <c r="E192" s="6">
        <v>2014</v>
      </c>
      <c r="F192" s="5" t="s">
        <v>12</v>
      </c>
      <c r="G192" s="5" t="s">
        <v>13</v>
      </c>
      <c r="H192" s="7" t="s">
        <v>14</v>
      </c>
      <c r="I192" s="5" t="s">
        <v>369</v>
      </c>
      <c r="J192" s="8"/>
      <c r="K192" s="23">
        <v>33</v>
      </c>
      <c r="L192" s="9">
        <v>461.84515151515149</v>
      </c>
      <c r="M192" s="9">
        <v>15240.89</v>
      </c>
      <c r="N192" s="2">
        <v>65</v>
      </c>
      <c r="O192" s="2">
        <f t="shared" si="14"/>
        <v>2145</v>
      </c>
      <c r="P192" s="2">
        <f t="shared" si="11"/>
        <v>78</v>
      </c>
      <c r="Q192" s="2">
        <f t="shared" si="15"/>
        <v>2574</v>
      </c>
      <c r="R192" s="18"/>
      <c r="S192" s="21">
        <f t="shared" si="12"/>
        <v>66.3</v>
      </c>
      <c r="T192" s="21">
        <f t="shared" si="13"/>
        <v>2187.9</v>
      </c>
    </row>
    <row r="193" spans="1:20" ht="24" x14ac:dyDescent="0.25">
      <c r="A193" s="4">
        <v>202</v>
      </c>
      <c r="B193" s="4" t="s">
        <v>9</v>
      </c>
      <c r="C193" s="17" t="s">
        <v>402</v>
      </c>
      <c r="D193" s="17" t="s">
        <v>403</v>
      </c>
      <c r="E193" s="6">
        <v>2014</v>
      </c>
      <c r="F193" s="5" t="s">
        <v>12</v>
      </c>
      <c r="G193" s="5" t="s">
        <v>13</v>
      </c>
      <c r="H193" s="7" t="s">
        <v>14</v>
      </c>
      <c r="I193" s="5" t="s">
        <v>369</v>
      </c>
      <c r="J193" s="8"/>
      <c r="K193" s="23">
        <v>87</v>
      </c>
      <c r="L193" s="9">
        <v>709.56229885057473</v>
      </c>
      <c r="M193" s="9">
        <v>61731.92</v>
      </c>
      <c r="N193" s="2">
        <v>74</v>
      </c>
      <c r="O193" s="2">
        <f t="shared" si="14"/>
        <v>6438</v>
      </c>
      <c r="P193" s="2">
        <f t="shared" si="11"/>
        <v>88.8</v>
      </c>
      <c r="Q193" s="2">
        <f t="shared" si="15"/>
        <v>7725.5999999999995</v>
      </c>
      <c r="R193" s="18"/>
      <c r="S193" s="21">
        <f t="shared" si="12"/>
        <v>75.48</v>
      </c>
      <c r="T193" s="21">
        <f t="shared" si="13"/>
        <v>6566.76</v>
      </c>
    </row>
    <row r="194" spans="1:20" ht="24" x14ac:dyDescent="0.25">
      <c r="A194" s="4">
        <v>203</v>
      </c>
      <c r="B194" s="4" t="s">
        <v>9</v>
      </c>
      <c r="C194" s="17" t="s">
        <v>404</v>
      </c>
      <c r="D194" s="17" t="s">
        <v>405</v>
      </c>
      <c r="E194" s="6">
        <v>2012</v>
      </c>
      <c r="F194" s="5" t="s">
        <v>12</v>
      </c>
      <c r="G194" s="5" t="s">
        <v>13</v>
      </c>
      <c r="H194" s="7" t="s">
        <v>14</v>
      </c>
      <c r="I194" s="5" t="s">
        <v>358</v>
      </c>
      <c r="J194" s="8"/>
      <c r="K194" s="23">
        <v>0.2</v>
      </c>
      <c r="L194" s="9">
        <v>632535.94999999995</v>
      </c>
      <c r="M194" s="9">
        <v>126507.19</v>
      </c>
      <c r="N194" s="2">
        <v>92973</v>
      </c>
      <c r="O194" s="2">
        <f t="shared" si="14"/>
        <v>18594.600000000002</v>
      </c>
      <c r="P194" s="2">
        <f t="shared" ref="P194:P257" si="18">N194*1.2</f>
        <v>111567.59999999999</v>
      </c>
      <c r="Q194" s="2">
        <f t="shared" si="15"/>
        <v>22313.52</v>
      </c>
      <c r="R194" s="18"/>
      <c r="S194" s="21">
        <f t="shared" ref="S194:S257" si="19">P194/100*85</f>
        <v>94832.459999999992</v>
      </c>
      <c r="T194" s="21">
        <f t="shared" ref="T194:T257" si="20">Q194/100*85</f>
        <v>18966.491999999998</v>
      </c>
    </row>
    <row r="195" spans="1:20" ht="24" x14ac:dyDescent="0.25">
      <c r="A195" s="4">
        <v>204</v>
      </c>
      <c r="B195" s="4" t="s">
        <v>9</v>
      </c>
      <c r="C195" s="17" t="s">
        <v>406</v>
      </c>
      <c r="D195" s="17" t="s">
        <v>407</v>
      </c>
      <c r="E195" s="6">
        <v>2014</v>
      </c>
      <c r="F195" s="5" t="s">
        <v>12</v>
      </c>
      <c r="G195" s="5" t="s">
        <v>13</v>
      </c>
      <c r="H195" s="7" t="s">
        <v>14</v>
      </c>
      <c r="I195" s="5" t="s">
        <v>358</v>
      </c>
      <c r="J195" s="8"/>
      <c r="K195" s="23">
        <v>0.16</v>
      </c>
      <c r="L195" s="9">
        <v>96839.125</v>
      </c>
      <c r="M195" s="9">
        <v>15494.26</v>
      </c>
      <c r="N195" s="2">
        <v>13692</v>
      </c>
      <c r="O195" s="2">
        <f t="shared" ref="O195:O258" si="21">N195*K195</f>
        <v>2190.7200000000003</v>
      </c>
      <c r="P195" s="2">
        <f t="shared" si="18"/>
        <v>16430.399999999998</v>
      </c>
      <c r="Q195" s="2">
        <f t="shared" ref="Q195:Q258" si="22">O195*1.2</f>
        <v>2628.864</v>
      </c>
      <c r="R195" s="18"/>
      <c r="S195" s="21">
        <f t="shared" si="19"/>
        <v>13965.839999999998</v>
      </c>
      <c r="T195" s="21">
        <f t="shared" si="20"/>
        <v>2234.5344</v>
      </c>
    </row>
    <row r="196" spans="1:20" ht="24" x14ac:dyDescent="0.25">
      <c r="A196" s="4">
        <v>206</v>
      </c>
      <c r="B196" s="4" t="s">
        <v>9</v>
      </c>
      <c r="C196" s="17" t="s">
        <v>408</v>
      </c>
      <c r="D196" s="17" t="s">
        <v>409</v>
      </c>
      <c r="E196" s="6">
        <v>2014</v>
      </c>
      <c r="F196" s="5" t="s">
        <v>12</v>
      </c>
      <c r="G196" s="5" t="s">
        <v>13</v>
      </c>
      <c r="H196" s="7" t="s">
        <v>14</v>
      </c>
      <c r="I196" s="5" t="s">
        <v>358</v>
      </c>
      <c r="J196" s="8"/>
      <c r="K196" s="23">
        <v>0.155</v>
      </c>
      <c r="L196" s="9">
        <v>153487.22580645161</v>
      </c>
      <c r="M196" s="9">
        <v>23790.52</v>
      </c>
      <c r="N196" s="2">
        <v>21701</v>
      </c>
      <c r="O196" s="2">
        <f t="shared" si="21"/>
        <v>3363.6550000000002</v>
      </c>
      <c r="P196" s="2">
        <f t="shared" si="18"/>
        <v>26041.200000000001</v>
      </c>
      <c r="Q196" s="2">
        <f t="shared" si="22"/>
        <v>4036.386</v>
      </c>
      <c r="R196" s="18"/>
      <c r="S196" s="21">
        <f t="shared" si="19"/>
        <v>22135.020000000004</v>
      </c>
      <c r="T196" s="21">
        <f t="shared" si="20"/>
        <v>3430.9281000000001</v>
      </c>
    </row>
    <row r="197" spans="1:20" ht="24" x14ac:dyDescent="0.25">
      <c r="A197" s="4">
        <v>207</v>
      </c>
      <c r="B197" s="4" t="s">
        <v>9</v>
      </c>
      <c r="C197" s="17" t="s">
        <v>410</v>
      </c>
      <c r="D197" s="17" t="s">
        <v>411</v>
      </c>
      <c r="E197" s="6">
        <v>2012</v>
      </c>
      <c r="F197" s="5" t="s">
        <v>12</v>
      </c>
      <c r="G197" s="5" t="s">
        <v>13</v>
      </c>
      <c r="H197" s="7" t="s">
        <v>14</v>
      </c>
      <c r="I197" s="5" t="s">
        <v>358</v>
      </c>
      <c r="J197" s="8"/>
      <c r="K197" s="23">
        <v>0.09</v>
      </c>
      <c r="L197" s="9">
        <v>111808.55555555556</v>
      </c>
      <c r="M197" s="9">
        <v>10062.77</v>
      </c>
      <c r="N197" s="2">
        <v>16434</v>
      </c>
      <c r="O197" s="2">
        <f t="shared" si="21"/>
        <v>1479.06</v>
      </c>
      <c r="P197" s="2">
        <f t="shared" si="18"/>
        <v>19720.8</v>
      </c>
      <c r="Q197" s="2">
        <f t="shared" si="22"/>
        <v>1774.8719999999998</v>
      </c>
      <c r="R197" s="18"/>
      <c r="S197" s="21">
        <f t="shared" si="19"/>
        <v>16762.68</v>
      </c>
      <c r="T197" s="21">
        <f t="shared" si="20"/>
        <v>1508.6411999999998</v>
      </c>
    </row>
    <row r="198" spans="1:20" ht="24" x14ac:dyDescent="0.25">
      <c r="A198" s="4">
        <v>208</v>
      </c>
      <c r="B198" s="4" t="s">
        <v>9</v>
      </c>
      <c r="C198" s="17" t="s">
        <v>412</v>
      </c>
      <c r="D198" s="17" t="s">
        <v>413</v>
      </c>
      <c r="E198" s="6">
        <v>2012</v>
      </c>
      <c r="F198" s="5" t="s">
        <v>12</v>
      </c>
      <c r="G198" s="5" t="s">
        <v>13</v>
      </c>
      <c r="H198" s="7" t="s">
        <v>14</v>
      </c>
      <c r="I198" s="5" t="s">
        <v>358</v>
      </c>
      <c r="J198" s="8"/>
      <c r="K198" s="23">
        <v>0.05</v>
      </c>
      <c r="L198" s="9">
        <v>208520.80000000002</v>
      </c>
      <c r="M198" s="9">
        <v>10426.040000000001</v>
      </c>
      <c r="N198" s="2">
        <v>30649</v>
      </c>
      <c r="O198" s="2">
        <f t="shared" si="21"/>
        <v>1532.45</v>
      </c>
      <c r="P198" s="2">
        <f t="shared" si="18"/>
        <v>36778.799999999996</v>
      </c>
      <c r="Q198" s="2">
        <f t="shared" si="22"/>
        <v>1838.94</v>
      </c>
      <c r="R198" s="18"/>
      <c r="S198" s="21">
        <f t="shared" si="19"/>
        <v>31261.979999999996</v>
      </c>
      <c r="T198" s="21">
        <f t="shared" si="20"/>
        <v>1563.0990000000002</v>
      </c>
    </row>
    <row r="199" spans="1:20" ht="24" x14ac:dyDescent="0.25">
      <c r="A199" s="4">
        <v>209</v>
      </c>
      <c r="B199" s="4" t="s">
        <v>9</v>
      </c>
      <c r="C199" s="17" t="s">
        <v>414</v>
      </c>
      <c r="D199" s="17" t="s">
        <v>415</v>
      </c>
      <c r="E199" s="6">
        <v>2012</v>
      </c>
      <c r="F199" s="5" t="s">
        <v>12</v>
      </c>
      <c r="G199" s="5" t="s">
        <v>13</v>
      </c>
      <c r="H199" s="7" t="s">
        <v>14</v>
      </c>
      <c r="I199" s="5" t="s">
        <v>358</v>
      </c>
      <c r="J199" s="8"/>
      <c r="K199" s="23">
        <v>6.9000000000000006E-2</v>
      </c>
      <c r="L199" s="9">
        <v>102690.14492753622</v>
      </c>
      <c r="M199" s="9">
        <v>7085.62</v>
      </c>
      <c r="N199" s="2">
        <v>15094</v>
      </c>
      <c r="O199" s="2">
        <f t="shared" si="21"/>
        <v>1041.4860000000001</v>
      </c>
      <c r="P199" s="2">
        <f t="shared" si="18"/>
        <v>18112.8</v>
      </c>
      <c r="Q199" s="2">
        <f t="shared" si="22"/>
        <v>1249.7832000000001</v>
      </c>
      <c r="R199" s="18"/>
      <c r="S199" s="21">
        <f t="shared" si="19"/>
        <v>15395.88</v>
      </c>
      <c r="T199" s="21">
        <f t="shared" si="20"/>
        <v>1062.3157200000001</v>
      </c>
    </row>
    <row r="200" spans="1:20" ht="24" x14ac:dyDescent="0.25">
      <c r="A200" s="4">
        <v>210</v>
      </c>
      <c r="B200" s="4" t="s">
        <v>9</v>
      </c>
      <c r="C200" s="17" t="s">
        <v>416</v>
      </c>
      <c r="D200" s="17" t="s">
        <v>417</v>
      </c>
      <c r="E200" s="6">
        <v>2012</v>
      </c>
      <c r="F200" s="5" t="s">
        <v>12</v>
      </c>
      <c r="G200" s="5" t="s">
        <v>13</v>
      </c>
      <c r="H200" s="7" t="s">
        <v>14</v>
      </c>
      <c r="I200" s="5" t="s">
        <v>358</v>
      </c>
      <c r="J200" s="8"/>
      <c r="K200" s="23">
        <v>4.2999999999999997E-2</v>
      </c>
      <c r="L200" s="9">
        <v>198361.16279069771</v>
      </c>
      <c r="M200" s="9">
        <v>8529.5300000000007</v>
      </c>
      <c r="N200" s="2">
        <v>29156</v>
      </c>
      <c r="O200" s="2">
        <f t="shared" si="21"/>
        <v>1253.7079999999999</v>
      </c>
      <c r="P200" s="2">
        <f t="shared" si="18"/>
        <v>34987.199999999997</v>
      </c>
      <c r="Q200" s="2">
        <f t="shared" si="22"/>
        <v>1504.4495999999997</v>
      </c>
      <c r="R200" s="18"/>
      <c r="S200" s="21">
        <f t="shared" si="19"/>
        <v>29739.119999999995</v>
      </c>
      <c r="T200" s="21">
        <f t="shared" si="20"/>
        <v>1278.7821599999997</v>
      </c>
    </row>
    <row r="201" spans="1:20" ht="24" x14ac:dyDescent="0.25">
      <c r="A201" s="4">
        <v>211</v>
      </c>
      <c r="B201" s="4" t="s">
        <v>9</v>
      </c>
      <c r="C201" s="17" t="s">
        <v>418</v>
      </c>
      <c r="D201" s="17" t="s">
        <v>419</v>
      </c>
      <c r="E201" s="6">
        <v>2014</v>
      </c>
      <c r="F201" s="5" t="s">
        <v>12</v>
      </c>
      <c r="G201" s="5" t="s">
        <v>13</v>
      </c>
      <c r="H201" s="7" t="s">
        <v>14</v>
      </c>
      <c r="I201" s="5" t="s">
        <v>369</v>
      </c>
      <c r="J201" s="8"/>
      <c r="K201" s="23">
        <v>219</v>
      </c>
      <c r="L201" s="9">
        <v>252.34963470319636</v>
      </c>
      <c r="M201" s="9">
        <v>55264.57</v>
      </c>
      <c r="N201" s="2">
        <v>26</v>
      </c>
      <c r="O201" s="2">
        <f t="shared" si="21"/>
        <v>5694</v>
      </c>
      <c r="P201" s="2">
        <f t="shared" si="18"/>
        <v>31.2</v>
      </c>
      <c r="Q201" s="2">
        <f t="shared" si="22"/>
        <v>6832.8</v>
      </c>
      <c r="R201" s="18"/>
      <c r="S201" s="21">
        <f t="shared" si="19"/>
        <v>26.52</v>
      </c>
      <c r="T201" s="21">
        <f t="shared" si="20"/>
        <v>5807.88</v>
      </c>
    </row>
    <row r="202" spans="1:20" ht="24" x14ac:dyDescent="0.25">
      <c r="A202" s="4">
        <v>212</v>
      </c>
      <c r="B202" s="4" t="s">
        <v>9</v>
      </c>
      <c r="C202" s="17" t="s">
        <v>420</v>
      </c>
      <c r="D202" s="17" t="s">
        <v>421</v>
      </c>
      <c r="E202" s="6">
        <v>2012</v>
      </c>
      <c r="F202" s="5" t="s">
        <v>12</v>
      </c>
      <c r="G202" s="5" t="s">
        <v>13</v>
      </c>
      <c r="H202" s="7" t="s">
        <v>14</v>
      </c>
      <c r="I202" s="5" t="s">
        <v>358</v>
      </c>
      <c r="J202" s="8"/>
      <c r="K202" s="23">
        <v>0.11700000000000001</v>
      </c>
      <c r="L202" s="9">
        <v>61068.376068376063</v>
      </c>
      <c r="M202" s="9">
        <v>7145</v>
      </c>
      <c r="N202" s="2">
        <v>8976</v>
      </c>
      <c r="O202" s="2">
        <f t="shared" si="21"/>
        <v>1050.192</v>
      </c>
      <c r="P202" s="2">
        <f t="shared" si="18"/>
        <v>10771.199999999999</v>
      </c>
      <c r="Q202" s="2">
        <f t="shared" si="22"/>
        <v>1260.2303999999999</v>
      </c>
      <c r="R202" s="18"/>
      <c r="S202" s="21">
        <f t="shared" si="19"/>
        <v>9155.5199999999986</v>
      </c>
      <c r="T202" s="21">
        <f t="shared" si="20"/>
        <v>1071.1958399999999</v>
      </c>
    </row>
    <row r="203" spans="1:20" ht="24" x14ac:dyDescent="0.25">
      <c r="A203" s="4">
        <v>213</v>
      </c>
      <c r="B203" s="4" t="s">
        <v>9</v>
      </c>
      <c r="C203" s="17" t="s">
        <v>422</v>
      </c>
      <c r="D203" s="17" t="s">
        <v>423</v>
      </c>
      <c r="E203" s="6">
        <v>2012</v>
      </c>
      <c r="F203" s="5" t="s">
        <v>12</v>
      </c>
      <c r="G203" s="5" t="s">
        <v>13</v>
      </c>
      <c r="H203" s="7" t="s">
        <v>14</v>
      </c>
      <c r="I203" s="5" t="s">
        <v>358</v>
      </c>
      <c r="J203" s="8"/>
      <c r="K203" s="23">
        <v>0.86399999999999999</v>
      </c>
      <c r="L203" s="9">
        <v>66262.87037037038</v>
      </c>
      <c r="M203" s="9">
        <v>57251.12</v>
      </c>
      <c r="N203" s="2">
        <v>9740</v>
      </c>
      <c r="O203" s="2">
        <f t="shared" si="21"/>
        <v>8415.36</v>
      </c>
      <c r="P203" s="2">
        <f t="shared" si="18"/>
        <v>11688</v>
      </c>
      <c r="Q203" s="2">
        <f t="shared" si="22"/>
        <v>10098.432000000001</v>
      </c>
      <c r="R203" s="18"/>
      <c r="S203" s="21">
        <f t="shared" si="19"/>
        <v>9934.7999999999993</v>
      </c>
      <c r="T203" s="21">
        <f t="shared" si="20"/>
        <v>8583.6672000000017</v>
      </c>
    </row>
    <row r="204" spans="1:20" ht="24" x14ac:dyDescent="0.25">
      <c r="A204" s="4">
        <v>214</v>
      </c>
      <c r="B204" s="4" t="s">
        <v>9</v>
      </c>
      <c r="C204" s="17" t="s">
        <v>424</v>
      </c>
      <c r="D204" s="17" t="s">
        <v>425</v>
      </c>
      <c r="E204" s="6">
        <v>2012</v>
      </c>
      <c r="F204" s="5" t="s">
        <v>12</v>
      </c>
      <c r="G204" s="5" t="s">
        <v>13</v>
      </c>
      <c r="H204" s="7" t="s">
        <v>14</v>
      </c>
      <c r="I204" s="5" t="s">
        <v>358</v>
      </c>
      <c r="J204" s="8"/>
      <c r="K204" s="23">
        <v>6.8000000000000005E-2</v>
      </c>
      <c r="L204" s="9">
        <v>76233.235294117636</v>
      </c>
      <c r="M204" s="9">
        <v>5183.8599999999997</v>
      </c>
      <c r="N204" s="2">
        <v>11205</v>
      </c>
      <c r="O204" s="2">
        <f t="shared" si="21"/>
        <v>761.94</v>
      </c>
      <c r="P204" s="2">
        <f t="shared" si="18"/>
        <v>13446</v>
      </c>
      <c r="Q204" s="2">
        <f t="shared" si="22"/>
        <v>914.32800000000009</v>
      </c>
      <c r="R204" s="18"/>
      <c r="S204" s="21">
        <f t="shared" si="19"/>
        <v>11429.1</v>
      </c>
      <c r="T204" s="21">
        <f t="shared" si="20"/>
        <v>777.17880000000002</v>
      </c>
    </row>
    <row r="205" spans="1:20" ht="24" x14ac:dyDescent="0.25">
      <c r="A205" s="4">
        <v>215</v>
      </c>
      <c r="B205" s="4" t="s">
        <v>9</v>
      </c>
      <c r="C205" s="17" t="s">
        <v>426</v>
      </c>
      <c r="D205" s="17" t="s">
        <v>427</v>
      </c>
      <c r="E205" s="6">
        <v>2012</v>
      </c>
      <c r="F205" s="5" t="s">
        <v>12</v>
      </c>
      <c r="G205" s="5" t="s">
        <v>13</v>
      </c>
      <c r="H205" s="7" t="s">
        <v>14</v>
      </c>
      <c r="I205" s="5" t="s">
        <v>369</v>
      </c>
      <c r="J205" s="8"/>
      <c r="K205" s="23">
        <v>45</v>
      </c>
      <c r="L205" s="9">
        <v>267.14533333333333</v>
      </c>
      <c r="M205" s="9">
        <v>12021.54</v>
      </c>
      <c r="N205" s="2">
        <v>39</v>
      </c>
      <c r="O205" s="2">
        <f t="shared" si="21"/>
        <v>1755</v>
      </c>
      <c r="P205" s="2">
        <f t="shared" si="18"/>
        <v>46.8</v>
      </c>
      <c r="Q205" s="2">
        <f t="shared" si="22"/>
        <v>2106</v>
      </c>
      <c r="R205" s="18"/>
      <c r="S205" s="21">
        <f t="shared" si="19"/>
        <v>39.78</v>
      </c>
      <c r="T205" s="21">
        <f t="shared" si="20"/>
        <v>1790.1</v>
      </c>
    </row>
    <row r="206" spans="1:20" ht="24" x14ac:dyDescent="0.25">
      <c r="A206" s="4">
        <v>216</v>
      </c>
      <c r="B206" s="4" t="s">
        <v>9</v>
      </c>
      <c r="C206" s="17" t="s">
        <v>428</v>
      </c>
      <c r="D206" s="17" t="s">
        <v>429</v>
      </c>
      <c r="E206" s="6">
        <v>2012</v>
      </c>
      <c r="F206" s="5" t="s">
        <v>12</v>
      </c>
      <c r="G206" s="5" t="s">
        <v>13</v>
      </c>
      <c r="H206" s="7" t="s">
        <v>14</v>
      </c>
      <c r="I206" s="5" t="s">
        <v>369</v>
      </c>
      <c r="J206" s="8"/>
      <c r="K206" s="23">
        <v>100</v>
      </c>
      <c r="L206" s="9">
        <v>150.18100000000001</v>
      </c>
      <c r="M206" s="9">
        <v>15018.1</v>
      </c>
      <c r="N206" s="2">
        <v>22</v>
      </c>
      <c r="O206" s="2">
        <f t="shared" si="21"/>
        <v>2200</v>
      </c>
      <c r="P206" s="2">
        <f t="shared" si="18"/>
        <v>26.4</v>
      </c>
      <c r="Q206" s="2">
        <f t="shared" si="22"/>
        <v>2640</v>
      </c>
      <c r="R206" s="18"/>
      <c r="S206" s="21">
        <f t="shared" si="19"/>
        <v>22.44</v>
      </c>
      <c r="T206" s="21">
        <f t="shared" si="20"/>
        <v>2244</v>
      </c>
    </row>
    <row r="207" spans="1:20" ht="24" x14ac:dyDescent="0.25">
      <c r="A207" s="4">
        <v>217</v>
      </c>
      <c r="B207" s="4" t="s">
        <v>9</v>
      </c>
      <c r="C207" s="17" t="s">
        <v>430</v>
      </c>
      <c r="D207" s="17" t="s">
        <v>431</v>
      </c>
      <c r="E207" s="6">
        <v>2012</v>
      </c>
      <c r="F207" s="5" t="s">
        <v>12</v>
      </c>
      <c r="G207" s="5" t="s">
        <v>13</v>
      </c>
      <c r="H207" s="7" t="s">
        <v>14</v>
      </c>
      <c r="I207" s="5" t="s">
        <v>369</v>
      </c>
      <c r="J207" s="8"/>
      <c r="K207" s="23">
        <v>63</v>
      </c>
      <c r="L207" s="9">
        <v>221.55333333333334</v>
      </c>
      <c r="M207" s="9">
        <v>13957.86</v>
      </c>
      <c r="N207" s="2">
        <v>33</v>
      </c>
      <c r="O207" s="2">
        <f t="shared" si="21"/>
        <v>2079</v>
      </c>
      <c r="P207" s="2">
        <f t="shared" si="18"/>
        <v>39.6</v>
      </c>
      <c r="Q207" s="2">
        <f t="shared" si="22"/>
        <v>2494.7999999999997</v>
      </c>
      <c r="R207" s="18"/>
      <c r="S207" s="21">
        <f t="shared" si="19"/>
        <v>33.660000000000004</v>
      </c>
      <c r="T207" s="21">
        <f t="shared" si="20"/>
        <v>2120.58</v>
      </c>
    </row>
    <row r="208" spans="1:20" ht="24" x14ac:dyDescent="0.25">
      <c r="A208" s="4">
        <v>218</v>
      </c>
      <c r="B208" s="4" t="s">
        <v>9</v>
      </c>
      <c r="C208" s="17" t="s">
        <v>432</v>
      </c>
      <c r="D208" s="17" t="s">
        <v>433</v>
      </c>
      <c r="E208" s="6">
        <v>2012</v>
      </c>
      <c r="F208" s="5" t="s">
        <v>12</v>
      </c>
      <c r="G208" s="5" t="s">
        <v>13</v>
      </c>
      <c r="H208" s="7" t="s">
        <v>14</v>
      </c>
      <c r="I208" s="5" t="s">
        <v>369</v>
      </c>
      <c r="J208" s="8"/>
      <c r="K208" s="23">
        <v>90</v>
      </c>
      <c r="L208" s="9">
        <v>56.5</v>
      </c>
      <c r="M208" s="9">
        <v>5085</v>
      </c>
      <c r="N208" s="2">
        <v>8</v>
      </c>
      <c r="O208" s="2">
        <f t="shared" si="21"/>
        <v>720</v>
      </c>
      <c r="P208" s="2">
        <f t="shared" si="18"/>
        <v>9.6</v>
      </c>
      <c r="Q208" s="2">
        <f t="shared" si="22"/>
        <v>864</v>
      </c>
      <c r="R208" s="18"/>
      <c r="S208" s="21">
        <f t="shared" si="19"/>
        <v>8.16</v>
      </c>
      <c r="T208" s="21">
        <f t="shared" si="20"/>
        <v>734.40000000000009</v>
      </c>
    </row>
    <row r="209" spans="1:20" ht="24" x14ac:dyDescent="0.25">
      <c r="A209" s="4">
        <v>219</v>
      </c>
      <c r="B209" s="4" t="s">
        <v>9</v>
      </c>
      <c r="C209" s="17" t="s">
        <v>434</v>
      </c>
      <c r="D209" s="17" t="s">
        <v>435</v>
      </c>
      <c r="E209" s="6">
        <v>2012</v>
      </c>
      <c r="F209" s="5" t="s">
        <v>12</v>
      </c>
      <c r="G209" s="5" t="s">
        <v>13</v>
      </c>
      <c r="H209" s="7" t="s">
        <v>14</v>
      </c>
      <c r="I209" s="5" t="s">
        <v>358</v>
      </c>
      <c r="J209" s="8"/>
      <c r="K209" s="23">
        <v>8.0000000000000002E-3</v>
      </c>
      <c r="L209" s="13">
        <v>8.0000000000000002E-3</v>
      </c>
      <c r="M209" s="13">
        <v>8.0000000000000002E-3</v>
      </c>
      <c r="N209" s="2">
        <v>10354</v>
      </c>
      <c r="O209" s="2">
        <f t="shared" si="21"/>
        <v>82.832000000000008</v>
      </c>
      <c r="P209" s="2">
        <f t="shared" si="18"/>
        <v>12424.8</v>
      </c>
      <c r="Q209" s="2">
        <f t="shared" si="22"/>
        <v>99.398400000000009</v>
      </c>
      <c r="R209" s="18"/>
      <c r="S209" s="21">
        <f t="shared" si="19"/>
        <v>10561.08</v>
      </c>
      <c r="T209" s="21">
        <f t="shared" si="20"/>
        <v>84.488640000000004</v>
      </c>
    </row>
    <row r="210" spans="1:20" ht="24" x14ac:dyDescent="0.25">
      <c r="A210" s="4">
        <v>220</v>
      </c>
      <c r="B210" s="4" t="s">
        <v>9</v>
      </c>
      <c r="C210" s="17" t="s">
        <v>436</v>
      </c>
      <c r="D210" s="17" t="s">
        <v>437</v>
      </c>
      <c r="E210" s="6">
        <v>2014</v>
      </c>
      <c r="F210" s="5" t="s">
        <v>12</v>
      </c>
      <c r="G210" s="5" t="s">
        <v>13</v>
      </c>
      <c r="H210" s="7" t="s">
        <v>14</v>
      </c>
      <c r="I210" s="5" t="s">
        <v>369</v>
      </c>
      <c r="J210" s="8"/>
      <c r="K210" s="23">
        <v>425</v>
      </c>
      <c r="L210" s="9">
        <v>56.138541176470589</v>
      </c>
      <c r="M210" s="9">
        <v>23858.880000000001</v>
      </c>
      <c r="N210" s="2">
        <v>8</v>
      </c>
      <c r="O210" s="2">
        <f t="shared" si="21"/>
        <v>3400</v>
      </c>
      <c r="P210" s="2">
        <f t="shared" si="18"/>
        <v>9.6</v>
      </c>
      <c r="Q210" s="2">
        <f t="shared" si="22"/>
        <v>4080</v>
      </c>
      <c r="R210" s="18"/>
      <c r="S210" s="21">
        <f t="shared" si="19"/>
        <v>8.16</v>
      </c>
      <c r="T210" s="21">
        <f t="shared" si="20"/>
        <v>3467.9999999999995</v>
      </c>
    </row>
    <row r="211" spans="1:20" ht="24" x14ac:dyDescent="0.25">
      <c r="A211" s="4">
        <v>221</v>
      </c>
      <c r="B211" s="4" t="s">
        <v>9</v>
      </c>
      <c r="C211" s="17" t="s">
        <v>438</v>
      </c>
      <c r="D211" s="17" t="s">
        <v>439</v>
      </c>
      <c r="E211" s="6">
        <v>2012</v>
      </c>
      <c r="F211" s="5" t="s">
        <v>12</v>
      </c>
      <c r="G211" s="5" t="s">
        <v>13</v>
      </c>
      <c r="H211" s="7" t="s">
        <v>14</v>
      </c>
      <c r="I211" s="5" t="s">
        <v>358</v>
      </c>
      <c r="J211" s="8"/>
      <c r="K211" s="23">
        <v>2.5</v>
      </c>
      <c r="L211" s="9">
        <v>27381.415999999997</v>
      </c>
      <c r="M211" s="9">
        <v>68453.539999999994</v>
      </c>
      <c r="N211" s="2">
        <v>4025</v>
      </c>
      <c r="O211" s="2">
        <f t="shared" si="21"/>
        <v>10062.5</v>
      </c>
      <c r="P211" s="2">
        <f t="shared" si="18"/>
        <v>4830</v>
      </c>
      <c r="Q211" s="2">
        <f t="shared" si="22"/>
        <v>12075</v>
      </c>
      <c r="R211" s="18"/>
      <c r="S211" s="21">
        <f t="shared" si="19"/>
        <v>4105.5</v>
      </c>
      <c r="T211" s="21">
        <f t="shared" si="20"/>
        <v>10263.75</v>
      </c>
    </row>
    <row r="212" spans="1:20" ht="24" x14ac:dyDescent="0.25">
      <c r="A212" s="4">
        <v>222</v>
      </c>
      <c r="B212" s="4" t="s">
        <v>9</v>
      </c>
      <c r="C212" s="17" t="s">
        <v>440</v>
      </c>
      <c r="D212" s="17" t="s">
        <v>441</v>
      </c>
      <c r="E212" s="6">
        <v>2012</v>
      </c>
      <c r="F212" s="5" t="s">
        <v>12</v>
      </c>
      <c r="G212" s="5" t="s">
        <v>13</v>
      </c>
      <c r="H212" s="7" t="s">
        <v>14</v>
      </c>
      <c r="I212" s="5" t="s">
        <v>358</v>
      </c>
      <c r="J212" s="8"/>
      <c r="K212" s="23">
        <v>1.35</v>
      </c>
      <c r="L212" s="9">
        <v>14910.118518518517</v>
      </c>
      <c r="M212" s="9">
        <v>20128.66</v>
      </c>
      <c r="N212" s="2">
        <v>2192</v>
      </c>
      <c r="O212" s="2">
        <f t="shared" si="21"/>
        <v>2959.2000000000003</v>
      </c>
      <c r="P212" s="2">
        <f t="shared" si="18"/>
        <v>2630.4</v>
      </c>
      <c r="Q212" s="2">
        <f t="shared" si="22"/>
        <v>3551.0400000000004</v>
      </c>
      <c r="R212" s="18"/>
      <c r="S212" s="21">
        <f t="shared" si="19"/>
        <v>2235.84</v>
      </c>
      <c r="T212" s="21">
        <f t="shared" si="20"/>
        <v>3018.3840000000005</v>
      </c>
    </row>
    <row r="213" spans="1:20" ht="24" x14ac:dyDescent="0.25">
      <c r="A213" s="4">
        <v>223</v>
      </c>
      <c r="B213" s="4" t="s">
        <v>9</v>
      </c>
      <c r="C213" s="17" t="s">
        <v>442</v>
      </c>
      <c r="D213" s="17" t="s">
        <v>443</v>
      </c>
      <c r="E213" s="6">
        <v>2015</v>
      </c>
      <c r="F213" s="5" t="s">
        <v>12</v>
      </c>
      <c r="G213" s="5" t="s">
        <v>13</v>
      </c>
      <c r="H213" s="7" t="s">
        <v>14</v>
      </c>
      <c r="I213" s="5" t="s">
        <v>358</v>
      </c>
      <c r="J213" s="8"/>
      <c r="K213" s="23">
        <v>0.11</v>
      </c>
      <c r="L213" s="9">
        <v>178779.63636363635</v>
      </c>
      <c r="M213" s="9">
        <v>19665.759999999998</v>
      </c>
      <c r="N213" s="2">
        <v>17986</v>
      </c>
      <c r="O213" s="2">
        <f t="shared" si="21"/>
        <v>1978.46</v>
      </c>
      <c r="P213" s="2">
        <f t="shared" si="18"/>
        <v>21583.200000000001</v>
      </c>
      <c r="Q213" s="2">
        <f t="shared" si="22"/>
        <v>2374.152</v>
      </c>
      <c r="R213" s="18"/>
      <c r="S213" s="21">
        <f t="shared" si="19"/>
        <v>18345.72</v>
      </c>
      <c r="T213" s="21">
        <f t="shared" si="20"/>
        <v>2018.0292000000002</v>
      </c>
    </row>
    <row r="214" spans="1:20" ht="24" x14ac:dyDescent="0.25">
      <c r="A214" s="4">
        <v>224</v>
      </c>
      <c r="B214" s="4" t="s">
        <v>9</v>
      </c>
      <c r="C214" s="17" t="s">
        <v>444</v>
      </c>
      <c r="D214" s="17" t="s">
        <v>445</v>
      </c>
      <c r="E214" s="6">
        <v>2014</v>
      </c>
      <c r="F214" s="5" t="s">
        <v>12</v>
      </c>
      <c r="G214" s="5" t="s">
        <v>13</v>
      </c>
      <c r="H214" s="7" t="s">
        <v>14</v>
      </c>
      <c r="I214" s="5" t="s">
        <v>358</v>
      </c>
      <c r="J214" s="8"/>
      <c r="K214" s="23">
        <v>0.25</v>
      </c>
      <c r="L214" s="9">
        <v>178779.64</v>
      </c>
      <c r="M214" s="9">
        <v>44694.91</v>
      </c>
      <c r="N214" s="2">
        <v>25277</v>
      </c>
      <c r="O214" s="2">
        <f t="shared" si="21"/>
        <v>6319.25</v>
      </c>
      <c r="P214" s="2">
        <f t="shared" si="18"/>
        <v>30332.399999999998</v>
      </c>
      <c r="Q214" s="2">
        <f t="shared" si="22"/>
        <v>7583.0999999999995</v>
      </c>
      <c r="R214" s="18"/>
      <c r="S214" s="21">
        <f t="shared" si="19"/>
        <v>25782.539999999997</v>
      </c>
      <c r="T214" s="21">
        <f t="shared" si="20"/>
        <v>6445.6349999999993</v>
      </c>
    </row>
    <row r="215" spans="1:20" ht="24" x14ac:dyDescent="0.25">
      <c r="A215" s="4">
        <v>225</v>
      </c>
      <c r="B215" s="4" t="s">
        <v>9</v>
      </c>
      <c r="C215" s="17" t="s">
        <v>446</v>
      </c>
      <c r="D215" s="17" t="s">
        <v>447</v>
      </c>
      <c r="E215" s="6">
        <v>2012</v>
      </c>
      <c r="F215" s="5" t="s">
        <v>12</v>
      </c>
      <c r="G215" s="5" t="s">
        <v>13</v>
      </c>
      <c r="H215" s="7" t="s">
        <v>14</v>
      </c>
      <c r="I215" s="5" t="s">
        <v>369</v>
      </c>
      <c r="J215" s="8"/>
      <c r="K215" s="23">
        <v>4</v>
      </c>
      <c r="L215" s="9">
        <v>21.225000000000001</v>
      </c>
      <c r="M215" s="19">
        <v>84.9</v>
      </c>
      <c r="N215" s="2">
        <v>3</v>
      </c>
      <c r="O215" s="2">
        <f t="shared" si="21"/>
        <v>12</v>
      </c>
      <c r="P215" s="2">
        <f t="shared" si="18"/>
        <v>3.5999999999999996</v>
      </c>
      <c r="Q215" s="2">
        <f t="shared" si="22"/>
        <v>14.399999999999999</v>
      </c>
      <c r="R215" s="18"/>
      <c r="S215" s="21">
        <f t="shared" si="19"/>
        <v>3.0599999999999996</v>
      </c>
      <c r="T215" s="21">
        <f t="shared" si="20"/>
        <v>12.239999999999998</v>
      </c>
    </row>
    <row r="216" spans="1:20" ht="24" x14ac:dyDescent="0.25">
      <c r="A216" s="4">
        <v>226</v>
      </c>
      <c r="B216" s="4" t="s">
        <v>9</v>
      </c>
      <c r="C216" s="17" t="s">
        <v>448</v>
      </c>
      <c r="D216" s="17" t="s">
        <v>449</v>
      </c>
      <c r="E216" s="6">
        <v>2012</v>
      </c>
      <c r="F216" s="5" t="s">
        <v>12</v>
      </c>
      <c r="G216" s="5" t="s">
        <v>13</v>
      </c>
      <c r="H216" s="7" t="s">
        <v>14</v>
      </c>
      <c r="I216" s="5" t="s">
        <v>369</v>
      </c>
      <c r="J216" s="8"/>
      <c r="K216" s="23">
        <v>153</v>
      </c>
      <c r="L216" s="9">
        <v>320.91418300653595</v>
      </c>
      <c r="M216" s="9">
        <v>49099.87</v>
      </c>
      <c r="N216" s="2">
        <v>47</v>
      </c>
      <c r="O216" s="2">
        <f t="shared" si="21"/>
        <v>7191</v>
      </c>
      <c r="P216" s="2">
        <f t="shared" si="18"/>
        <v>56.4</v>
      </c>
      <c r="Q216" s="2">
        <f t="shared" si="22"/>
        <v>8629.1999999999989</v>
      </c>
      <c r="R216" s="18"/>
      <c r="S216" s="21">
        <f t="shared" si="19"/>
        <v>47.94</v>
      </c>
      <c r="T216" s="21">
        <f t="shared" si="20"/>
        <v>7334.8199999999988</v>
      </c>
    </row>
    <row r="217" spans="1:20" ht="48" x14ac:dyDescent="0.25">
      <c r="A217" s="4">
        <v>227</v>
      </c>
      <c r="B217" s="4" t="s">
        <v>9</v>
      </c>
      <c r="C217" s="17" t="s">
        <v>450</v>
      </c>
      <c r="D217" s="17" t="s">
        <v>451</v>
      </c>
      <c r="E217" s="6">
        <v>2012</v>
      </c>
      <c r="F217" s="5" t="s">
        <v>12</v>
      </c>
      <c r="G217" s="5" t="s">
        <v>13</v>
      </c>
      <c r="H217" s="7" t="s">
        <v>14</v>
      </c>
      <c r="I217" s="5" t="s">
        <v>358</v>
      </c>
      <c r="J217" s="8"/>
      <c r="K217" s="23">
        <v>0.82499999999999996</v>
      </c>
      <c r="L217" s="9">
        <v>21532.206060606062</v>
      </c>
      <c r="M217" s="9">
        <v>17764.07</v>
      </c>
      <c r="N217" s="2">
        <v>3165</v>
      </c>
      <c r="O217" s="2">
        <f t="shared" si="21"/>
        <v>2611.125</v>
      </c>
      <c r="P217" s="2">
        <f t="shared" si="18"/>
        <v>3798</v>
      </c>
      <c r="Q217" s="2">
        <f t="shared" si="22"/>
        <v>3133.35</v>
      </c>
      <c r="R217" s="18"/>
      <c r="S217" s="21">
        <f t="shared" si="19"/>
        <v>3228.2999999999997</v>
      </c>
      <c r="T217" s="21">
        <f t="shared" si="20"/>
        <v>2663.3474999999999</v>
      </c>
    </row>
    <row r="218" spans="1:20" ht="24" x14ac:dyDescent="0.25">
      <c r="A218" s="4">
        <v>228</v>
      </c>
      <c r="B218" s="4" t="s">
        <v>9</v>
      </c>
      <c r="C218" s="17" t="s">
        <v>452</v>
      </c>
      <c r="D218" s="17" t="s">
        <v>453</v>
      </c>
      <c r="E218" s="6">
        <v>2012</v>
      </c>
      <c r="F218" s="5" t="s">
        <v>12</v>
      </c>
      <c r="G218" s="5" t="s">
        <v>13</v>
      </c>
      <c r="H218" s="7" t="s">
        <v>14</v>
      </c>
      <c r="I218" s="5" t="s">
        <v>358</v>
      </c>
      <c r="J218" s="8"/>
      <c r="K218" s="23">
        <v>0.5</v>
      </c>
      <c r="L218" s="9">
        <v>34610.74</v>
      </c>
      <c r="M218" s="9">
        <v>17305.37</v>
      </c>
      <c r="N218" s="2">
        <v>5087</v>
      </c>
      <c r="O218" s="2">
        <f t="shared" si="21"/>
        <v>2543.5</v>
      </c>
      <c r="P218" s="2">
        <f t="shared" si="18"/>
        <v>6104.4</v>
      </c>
      <c r="Q218" s="2">
        <f t="shared" si="22"/>
        <v>3052.2</v>
      </c>
      <c r="R218" s="18"/>
      <c r="S218" s="21">
        <f t="shared" si="19"/>
        <v>5188.74</v>
      </c>
      <c r="T218" s="21">
        <f t="shared" si="20"/>
        <v>2594.37</v>
      </c>
    </row>
    <row r="219" spans="1:20" ht="24" x14ac:dyDescent="0.25">
      <c r="A219" s="4">
        <v>229</v>
      </c>
      <c r="B219" s="4" t="s">
        <v>9</v>
      </c>
      <c r="C219" s="17" t="s">
        <v>454</v>
      </c>
      <c r="D219" s="17" t="s">
        <v>455</v>
      </c>
      <c r="E219" s="6">
        <v>2012</v>
      </c>
      <c r="F219" s="5" t="s">
        <v>12</v>
      </c>
      <c r="G219" s="5" t="s">
        <v>13</v>
      </c>
      <c r="H219" s="7" t="s">
        <v>14</v>
      </c>
      <c r="I219" s="5" t="s">
        <v>358</v>
      </c>
      <c r="J219" s="8"/>
      <c r="K219" s="23">
        <v>1</v>
      </c>
      <c r="L219" s="9">
        <v>80253.88</v>
      </c>
      <c r="M219" s="9">
        <v>80253.88</v>
      </c>
      <c r="N219" s="2">
        <v>11796</v>
      </c>
      <c r="O219" s="2">
        <f t="shared" si="21"/>
        <v>11796</v>
      </c>
      <c r="P219" s="2">
        <f t="shared" si="18"/>
        <v>14155.199999999999</v>
      </c>
      <c r="Q219" s="2">
        <f t="shared" si="22"/>
        <v>14155.199999999999</v>
      </c>
      <c r="R219" s="18"/>
      <c r="S219" s="21">
        <f t="shared" si="19"/>
        <v>12031.92</v>
      </c>
      <c r="T219" s="21">
        <f t="shared" si="20"/>
        <v>12031.92</v>
      </c>
    </row>
    <row r="220" spans="1:20" ht="24" x14ac:dyDescent="0.25">
      <c r="A220" s="4">
        <v>230</v>
      </c>
      <c r="B220" s="4" t="s">
        <v>9</v>
      </c>
      <c r="C220" s="17" t="s">
        <v>456</v>
      </c>
      <c r="D220" s="17" t="s">
        <v>457</v>
      </c>
      <c r="E220" s="6">
        <v>2012</v>
      </c>
      <c r="F220" s="5" t="s">
        <v>12</v>
      </c>
      <c r="G220" s="5" t="s">
        <v>13</v>
      </c>
      <c r="H220" s="7" t="s">
        <v>14</v>
      </c>
      <c r="I220" s="5" t="s">
        <v>358</v>
      </c>
      <c r="J220" s="8"/>
      <c r="K220" s="23">
        <v>3</v>
      </c>
      <c r="L220" s="9">
        <v>52926.106666666667</v>
      </c>
      <c r="M220" s="9">
        <v>158778.32</v>
      </c>
      <c r="N220" s="2">
        <v>7779</v>
      </c>
      <c r="O220" s="2">
        <f t="shared" si="21"/>
        <v>23337</v>
      </c>
      <c r="P220" s="2">
        <f t="shared" si="18"/>
        <v>9334.7999999999993</v>
      </c>
      <c r="Q220" s="2">
        <f t="shared" si="22"/>
        <v>28004.399999999998</v>
      </c>
      <c r="R220" s="18"/>
      <c r="S220" s="21">
        <f t="shared" si="19"/>
        <v>7934.58</v>
      </c>
      <c r="T220" s="21">
        <f t="shared" si="20"/>
        <v>23803.739999999998</v>
      </c>
    </row>
    <row r="221" spans="1:20" ht="24" x14ac:dyDescent="0.25">
      <c r="A221" s="4">
        <v>231</v>
      </c>
      <c r="B221" s="4" t="s">
        <v>9</v>
      </c>
      <c r="C221" s="17" t="s">
        <v>458</v>
      </c>
      <c r="D221" s="17" t="s">
        <v>459</v>
      </c>
      <c r="E221" s="6">
        <v>2012</v>
      </c>
      <c r="F221" s="5" t="s">
        <v>12</v>
      </c>
      <c r="G221" s="5" t="s">
        <v>13</v>
      </c>
      <c r="H221" s="7" t="s">
        <v>14</v>
      </c>
      <c r="I221" s="5" t="s">
        <v>358</v>
      </c>
      <c r="J221" s="8"/>
      <c r="K221" s="23">
        <v>0.14499999999999999</v>
      </c>
      <c r="L221" s="9">
        <v>293697.93103448278</v>
      </c>
      <c r="M221" s="9">
        <v>42586.2</v>
      </c>
      <c r="N221" s="2">
        <v>43169</v>
      </c>
      <c r="O221" s="2">
        <f t="shared" si="21"/>
        <v>6259.5049999999992</v>
      </c>
      <c r="P221" s="2">
        <f t="shared" si="18"/>
        <v>51802.799999999996</v>
      </c>
      <c r="Q221" s="2">
        <f t="shared" si="22"/>
        <v>7511.405999999999</v>
      </c>
      <c r="R221" s="18"/>
      <c r="S221" s="21">
        <f t="shared" si="19"/>
        <v>44032.37999999999</v>
      </c>
      <c r="T221" s="21">
        <f t="shared" si="20"/>
        <v>6384.6950999999999</v>
      </c>
    </row>
    <row r="222" spans="1:20" ht="24" x14ac:dyDescent="0.25">
      <c r="A222" s="4">
        <v>232</v>
      </c>
      <c r="B222" s="4" t="s">
        <v>9</v>
      </c>
      <c r="C222" s="17" t="s">
        <v>460</v>
      </c>
      <c r="D222" s="17" t="s">
        <v>461</v>
      </c>
      <c r="E222" s="6">
        <v>2012</v>
      </c>
      <c r="F222" s="5" t="s">
        <v>12</v>
      </c>
      <c r="G222" s="5" t="s">
        <v>13</v>
      </c>
      <c r="H222" s="7" t="s">
        <v>14</v>
      </c>
      <c r="I222" s="5" t="s">
        <v>358</v>
      </c>
      <c r="J222" s="8"/>
      <c r="K222" s="23">
        <v>0.5</v>
      </c>
      <c r="L222" s="9">
        <v>3280.22</v>
      </c>
      <c r="M222" s="9">
        <v>1640.11</v>
      </c>
      <c r="N222" s="2">
        <v>482</v>
      </c>
      <c r="O222" s="2">
        <f t="shared" si="21"/>
        <v>241</v>
      </c>
      <c r="P222" s="2">
        <f t="shared" si="18"/>
        <v>578.4</v>
      </c>
      <c r="Q222" s="2">
        <f t="shared" si="22"/>
        <v>289.2</v>
      </c>
      <c r="R222" s="18"/>
      <c r="S222" s="21">
        <f t="shared" si="19"/>
        <v>491.64</v>
      </c>
      <c r="T222" s="21">
        <f t="shared" si="20"/>
        <v>245.82</v>
      </c>
    </row>
    <row r="223" spans="1:20" ht="24" x14ac:dyDescent="0.25">
      <c r="A223" s="4">
        <v>233</v>
      </c>
      <c r="B223" s="4" t="s">
        <v>9</v>
      </c>
      <c r="C223" s="17" t="s">
        <v>462</v>
      </c>
      <c r="D223" s="17" t="s">
        <v>463</v>
      </c>
      <c r="E223" s="6">
        <v>2012</v>
      </c>
      <c r="F223" s="5" t="s">
        <v>12</v>
      </c>
      <c r="G223" s="5" t="s">
        <v>13</v>
      </c>
      <c r="H223" s="7" t="s">
        <v>14</v>
      </c>
      <c r="I223" s="5" t="s">
        <v>358</v>
      </c>
      <c r="J223" s="8"/>
      <c r="K223" s="23">
        <v>1.754</v>
      </c>
      <c r="L223" s="9">
        <v>4536.2599771949835</v>
      </c>
      <c r="M223" s="9">
        <v>7956.6</v>
      </c>
      <c r="N223" s="2">
        <v>667</v>
      </c>
      <c r="O223" s="2">
        <f t="shared" si="21"/>
        <v>1169.9179999999999</v>
      </c>
      <c r="P223" s="2">
        <f t="shared" si="18"/>
        <v>800.4</v>
      </c>
      <c r="Q223" s="2">
        <f t="shared" si="22"/>
        <v>1403.9015999999999</v>
      </c>
      <c r="R223" s="18"/>
      <c r="S223" s="21">
        <f t="shared" si="19"/>
        <v>680.33999999999992</v>
      </c>
      <c r="T223" s="21">
        <f t="shared" si="20"/>
        <v>1193.3163599999998</v>
      </c>
    </row>
    <row r="224" spans="1:20" ht="24" x14ac:dyDescent="0.25">
      <c r="A224" s="4">
        <v>234</v>
      </c>
      <c r="B224" s="4" t="s">
        <v>9</v>
      </c>
      <c r="C224" s="17" t="s">
        <v>464</v>
      </c>
      <c r="D224" s="17" t="s">
        <v>465</v>
      </c>
      <c r="E224" s="6">
        <v>2014</v>
      </c>
      <c r="F224" s="5" t="s">
        <v>12</v>
      </c>
      <c r="G224" s="5" t="s">
        <v>13</v>
      </c>
      <c r="H224" s="7" t="s">
        <v>14</v>
      </c>
      <c r="I224" s="5" t="s">
        <v>358</v>
      </c>
      <c r="J224" s="8"/>
      <c r="K224" s="23">
        <v>0.02</v>
      </c>
      <c r="L224" s="9">
        <v>77331</v>
      </c>
      <c r="M224" s="9">
        <v>1546.62</v>
      </c>
      <c r="N224" s="2">
        <v>10934</v>
      </c>
      <c r="O224" s="2">
        <f t="shared" si="21"/>
        <v>218.68</v>
      </c>
      <c r="P224" s="2">
        <f t="shared" si="18"/>
        <v>13120.8</v>
      </c>
      <c r="Q224" s="2">
        <f t="shared" si="22"/>
        <v>262.416</v>
      </c>
      <c r="R224" s="18"/>
      <c r="S224" s="21">
        <f t="shared" si="19"/>
        <v>11152.68</v>
      </c>
      <c r="T224" s="21">
        <f t="shared" si="20"/>
        <v>223.05359999999999</v>
      </c>
    </row>
    <row r="225" spans="1:20" ht="24" x14ac:dyDescent="0.25">
      <c r="A225" s="4">
        <v>235</v>
      </c>
      <c r="B225" s="4" t="s">
        <v>9</v>
      </c>
      <c r="C225" s="17" t="s">
        <v>466</v>
      </c>
      <c r="D225" s="17" t="s">
        <v>467</v>
      </c>
      <c r="E225" s="6">
        <v>2012</v>
      </c>
      <c r="F225" s="5" t="s">
        <v>12</v>
      </c>
      <c r="G225" s="5" t="s">
        <v>13</v>
      </c>
      <c r="H225" s="7" t="s">
        <v>14</v>
      </c>
      <c r="I225" s="5" t="s">
        <v>358</v>
      </c>
      <c r="J225" s="8"/>
      <c r="K225" s="23">
        <v>0.1</v>
      </c>
      <c r="L225" s="9">
        <v>16290.099999999999</v>
      </c>
      <c r="M225" s="9">
        <v>1629.01</v>
      </c>
      <c r="N225" s="2">
        <v>2394</v>
      </c>
      <c r="O225" s="2">
        <f t="shared" si="21"/>
        <v>239.4</v>
      </c>
      <c r="P225" s="2">
        <f t="shared" si="18"/>
        <v>2872.7999999999997</v>
      </c>
      <c r="Q225" s="2">
        <f t="shared" si="22"/>
        <v>287.27999999999997</v>
      </c>
      <c r="R225" s="18"/>
      <c r="S225" s="21">
        <f t="shared" si="19"/>
        <v>2441.8799999999997</v>
      </c>
      <c r="T225" s="21">
        <f t="shared" si="20"/>
        <v>244.18799999999999</v>
      </c>
    </row>
    <row r="226" spans="1:20" ht="24" x14ac:dyDescent="0.25">
      <c r="A226" s="4">
        <v>236</v>
      </c>
      <c r="B226" s="4" t="s">
        <v>9</v>
      </c>
      <c r="C226" s="17" t="s">
        <v>468</v>
      </c>
      <c r="D226" s="17" t="s">
        <v>469</v>
      </c>
      <c r="E226" s="6">
        <v>2012</v>
      </c>
      <c r="F226" s="5" t="s">
        <v>12</v>
      </c>
      <c r="G226" s="5" t="s">
        <v>13</v>
      </c>
      <c r="H226" s="7" t="s">
        <v>14</v>
      </c>
      <c r="I226" s="5" t="s">
        <v>358</v>
      </c>
      <c r="J226" s="8"/>
      <c r="K226" s="23">
        <v>9.8000000000000004E-2</v>
      </c>
      <c r="L226" s="9">
        <v>41835.612244897959</v>
      </c>
      <c r="M226" s="9">
        <v>4099.8900000000003</v>
      </c>
      <c r="N226" s="2">
        <v>6149</v>
      </c>
      <c r="O226" s="2">
        <f t="shared" si="21"/>
        <v>602.60199999999998</v>
      </c>
      <c r="P226" s="2">
        <f t="shared" si="18"/>
        <v>7378.7999999999993</v>
      </c>
      <c r="Q226" s="2">
        <f t="shared" si="22"/>
        <v>723.12239999999997</v>
      </c>
      <c r="R226" s="18"/>
      <c r="S226" s="21">
        <f t="shared" si="19"/>
        <v>6271.98</v>
      </c>
      <c r="T226" s="21">
        <f t="shared" si="20"/>
        <v>614.65404000000001</v>
      </c>
    </row>
    <row r="227" spans="1:20" ht="24" x14ac:dyDescent="0.25">
      <c r="A227" s="4">
        <v>237</v>
      </c>
      <c r="B227" s="4" t="s">
        <v>9</v>
      </c>
      <c r="C227" s="17" t="s">
        <v>470</v>
      </c>
      <c r="D227" s="17" t="s">
        <v>471</v>
      </c>
      <c r="E227" s="6">
        <v>2012</v>
      </c>
      <c r="F227" s="5" t="s">
        <v>12</v>
      </c>
      <c r="G227" s="5" t="s">
        <v>13</v>
      </c>
      <c r="H227" s="7" t="s">
        <v>14</v>
      </c>
      <c r="I227" s="5" t="s">
        <v>358</v>
      </c>
      <c r="J227" s="8"/>
      <c r="K227" s="23">
        <v>0.01</v>
      </c>
      <c r="L227" s="9">
        <v>1044705.9999999999</v>
      </c>
      <c r="M227" s="9">
        <v>10447.06</v>
      </c>
      <c r="N227" s="2">
        <v>153556</v>
      </c>
      <c r="O227" s="2">
        <f t="shared" si="21"/>
        <v>1535.56</v>
      </c>
      <c r="P227" s="2">
        <f t="shared" si="18"/>
        <v>184267.19999999998</v>
      </c>
      <c r="Q227" s="2">
        <f t="shared" si="22"/>
        <v>1842.6719999999998</v>
      </c>
      <c r="R227" s="18"/>
      <c r="S227" s="21">
        <f t="shared" si="19"/>
        <v>156627.12</v>
      </c>
      <c r="T227" s="21">
        <f t="shared" si="20"/>
        <v>1566.2711999999999</v>
      </c>
    </row>
    <row r="228" spans="1:20" ht="36" x14ac:dyDescent="0.25">
      <c r="A228" s="4">
        <v>238</v>
      </c>
      <c r="B228" s="4" t="s">
        <v>9</v>
      </c>
      <c r="C228" s="17" t="s">
        <v>472</v>
      </c>
      <c r="D228" s="17" t="s">
        <v>473</v>
      </c>
      <c r="E228" s="6">
        <v>2012</v>
      </c>
      <c r="F228" s="5" t="s">
        <v>12</v>
      </c>
      <c r="G228" s="5" t="s">
        <v>291</v>
      </c>
      <c r="H228" s="7" t="s">
        <v>14</v>
      </c>
      <c r="I228" s="5" t="s">
        <v>358</v>
      </c>
      <c r="J228" s="8"/>
      <c r="K228" s="23">
        <v>0.13500000000000001</v>
      </c>
      <c r="L228" s="9">
        <v>48199.703703703701</v>
      </c>
      <c r="M228" s="9">
        <v>6506.96</v>
      </c>
      <c r="N228" s="2">
        <v>2610</v>
      </c>
      <c r="O228" s="2">
        <f t="shared" si="21"/>
        <v>352.35</v>
      </c>
      <c r="P228" s="2">
        <f t="shared" si="18"/>
        <v>3132</v>
      </c>
      <c r="Q228" s="2">
        <f t="shared" si="22"/>
        <v>422.82</v>
      </c>
      <c r="R228" s="18"/>
      <c r="S228" s="21">
        <f t="shared" si="19"/>
        <v>2662.2</v>
      </c>
      <c r="T228" s="21">
        <f t="shared" si="20"/>
        <v>359.39699999999999</v>
      </c>
    </row>
    <row r="229" spans="1:20" ht="24" x14ac:dyDescent="0.25">
      <c r="A229" s="4">
        <v>239</v>
      </c>
      <c r="B229" s="4" t="s">
        <v>9</v>
      </c>
      <c r="C229" s="17" t="s">
        <v>474</v>
      </c>
      <c r="D229" s="17" t="s">
        <v>475</v>
      </c>
      <c r="E229" s="6">
        <v>2012</v>
      </c>
      <c r="F229" s="5" t="s">
        <v>12</v>
      </c>
      <c r="G229" s="5" t="s">
        <v>13</v>
      </c>
      <c r="H229" s="7" t="s">
        <v>14</v>
      </c>
      <c r="I229" s="5" t="s">
        <v>358</v>
      </c>
      <c r="J229" s="8"/>
      <c r="K229" s="23">
        <v>0.05</v>
      </c>
      <c r="L229" s="9">
        <v>146001.79999999999</v>
      </c>
      <c r="M229" s="9">
        <v>7300.09</v>
      </c>
      <c r="N229" s="2">
        <v>21460</v>
      </c>
      <c r="O229" s="2">
        <f t="shared" si="21"/>
        <v>1073</v>
      </c>
      <c r="P229" s="2">
        <f t="shared" si="18"/>
        <v>25752</v>
      </c>
      <c r="Q229" s="2">
        <f t="shared" si="22"/>
        <v>1287.5999999999999</v>
      </c>
      <c r="R229" s="18"/>
      <c r="S229" s="21">
        <f t="shared" si="19"/>
        <v>21889.199999999997</v>
      </c>
      <c r="T229" s="21">
        <f t="shared" si="20"/>
        <v>1094.46</v>
      </c>
    </row>
    <row r="230" spans="1:20" ht="24" x14ac:dyDescent="0.25">
      <c r="A230" s="4">
        <v>240</v>
      </c>
      <c r="B230" s="4" t="s">
        <v>9</v>
      </c>
      <c r="C230" s="17" t="s">
        <v>476</v>
      </c>
      <c r="D230" s="17" t="s">
        <v>477</v>
      </c>
      <c r="E230" s="6">
        <v>2014</v>
      </c>
      <c r="F230" s="5" t="s">
        <v>12</v>
      </c>
      <c r="G230" s="5" t="s">
        <v>13</v>
      </c>
      <c r="H230" s="7" t="s">
        <v>14</v>
      </c>
      <c r="I230" s="5" t="s">
        <v>54</v>
      </c>
      <c r="J230" s="8"/>
      <c r="K230" s="23">
        <v>50</v>
      </c>
      <c r="L230" s="9">
        <v>387.02279999999996</v>
      </c>
      <c r="M230" s="9">
        <v>19351.14</v>
      </c>
      <c r="N230" s="2">
        <v>109</v>
      </c>
      <c r="O230" s="2">
        <f t="shared" si="21"/>
        <v>5450</v>
      </c>
      <c r="P230" s="2">
        <f t="shared" si="18"/>
        <v>130.79999999999998</v>
      </c>
      <c r="Q230" s="2">
        <f t="shared" si="22"/>
        <v>6540</v>
      </c>
      <c r="R230" s="18"/>
      <c r="S230" s="21">
        <f t="shared" si="19"/>
        <v>111.17999999999998</v>
      </c>
      <c r="T230" s="21">
        <f t="shared" si="20"/>
        <v>5559.0000000000009</v>
      </c>
    </row>
    <row r="231" spans="1:20" ht="36" x14ac:dyDescent="0.25">
      <c r="A231" s="4">
        <v>241</v>
      </c>
      <c r="B231" s="4" t="s">
        <v>9</v>
      </c>
      <c r="C231" s="17" t="s">
        <v>478</v>
      </c>
      <c r="D231" s="17" t="s">
        <v>479</v>
      </c>
      <c r="E231" s="6">
        <v>2014</v>
      </c>
      <c r="F231" s="5" t="s">
        <v>12</v>
      </c>
      <c r="G231" s="5" t="s">
        <v>13</v>
      </c>
      <c r="H231" s="7" t="s">
        <v>14</v>
      </c>
      <c r="I231" s="5" t="s">
        <v>28</v>
      </c>
      <c r="J231" s="8"/>
      <c r="K231" s="23">
        <v>3.66</v>
      </c>
      <c r="L231" s="9">
        <v>22420.013661202185</v>
      </c>
      <c r="M231" s="9">
        <f>J231*L231</f>
        <v>0</v>
      </c>
      <c r="N231" s="2">
        <v>6340</v>
      </c>
      <c r="O231" s="2">
        <f t="shared" si="21"/>
        <v>23204.400000000001</v>
      </c>
      <c r="P231" s="2">
        <f t="shared" si="18"/>
        <v>7608</v>
      </c>
      <c r="Q231" s="2">
        <f t="shared" si="22"/>
        <v>27845.280000000002</v>
      </c>
      <c r="R231" s="18" t="s">
        <v>1740</v>
      </c>
      <c r="S231" s="21">
        <f t="shared" si="19"/>
        <v>6466.8</v>
      </c>
      <c r="T231" s="21">
        <f t="shared" si="20"/>
        <v>23668.488000000001</v>
      </c>
    </row>
    <row r="232" spans="1:20" ht="24" x14ac:dyDescent="0.25">
      <c r="A232" s="4">
        <v>242</v>
      </c>
      <c r="B232" s="4" t="s">
        <v>9</v>
      </c>
      <c r="C232" s="17" t="s">
        <v>480</v>
      </c>
      <c r="D232" s="17" t="s">
        <v>481</v>
      </c>
      <c r="E232" s="6">
        <v>2014</v>
      </c>
      <c r="F232" s="5" t="s">
        <v>12</v>
      </c>
      <c r="G232" s="5" t="s">
        <v>13</v>
      </c>
      <c r="H232" s="7" t="s">
        <v>14</v>
      </c>
      <c r="I232" s="5" t="s">
        <v>482</v>
      </c>
      <c r="J232" s="8"/>
      <c r="K232" s="23">
        <v>44</v>
      </c>
      <c r="L232" s="9">
        <v>142.91999999999999</v>
      </c>
      <c r="M232" s="9">
        <v>6288.48</v>
      </c>
      <c r="N232" s="2">
        <v>40</v>
      </c>
      <c r="O232" s="2">
        <f t="shared" si="21"/>
        <v>1760</v>
      </c>
      <c r="P232" s="2">
        <f t="shared" si="18"/>
        <v>48</v>
      </c>
      <c r="Q232" s="2">
        <f t="shared" si="22"/>
        <v>2112</v>
      </c>
      <c r="R232" s="18"/>
      <c r="S232" s="21">
        <f t="shared" si="19"/>
        <v>40.799999999999997</v>
      </c>
      <c r="T232" s="21">
        <f t="shared" si="20"/>
        <v>1795.2</v>
      </c>
    </row>
    <row r="233" spans="1:20" ht="24" x14ac:dyDescent="0.25">
      <c r="A233" s="4">
        <v>243</v>
      </c>
      <c r="B233" s="4" t="s">
        <v>9</v>
      </c>
      <c r="C233" s="17" t="s">
        <v>483</v>
      </c>
      <c r="D233" s="17" t="s">
        <v>484</v>
      </c>
      <c r="E233" s="6">
        <v>2014</v>
      </c>
      <c r="F233" s="5" t="s">
        <v>12</v>
      </c>
      <c r="G233" s="5" t="s">
        <v>13</v>
      </c>
      <c r="H233" s="7" t="s">
        <v>14</v>
      </c>
      <c r="I233" s="5" t="s">
        <v>369</v>
      </c>
      <c r="J233" s="8"/>
      <c r="K233" s="23">
        <v>717.3</v>
      </c>
      <c r="L233" s="9">
        <v>18.764840373623311</v>
      </c>
      <c r="M233" s="9">
        <v>13460.02</v>
      </c>
      <c r="N233" s="2">
        <v>5</v>
      </c>
      <c r="O233" s="2">
        <f t="shared" si="21"/>
        <v>3586.5</v>
      </c>
      <c r="P233" s="2">
        <f t="shared" si="18"/>
        <v>6</v>
      </c>
      <c r="Q233" s="2">
        <f t="shared" si="22"/>
        <v>4303.8</v>
      </c>
      <c r="R233" s="18"/>
      <c r="S233" s="21">
        <f t="shared" si="19"/>
        <v>5.0999999999999996</v>
      </c>
      <c r="T233" s="21">
        <f t="shared" si="20"/>
        <v>3658.2300000000005</v>
      </c>
    </row>
    <row r="234" spans="1:20" ht="24" x14ac:dyDescent="0.25">
      <c r="A234" s="4">
        <v>244</v>
      </c>
      <c r="B234" s="4" t="s">
        <v>9</v>
      </c>
      <c r="C234" s="17" t="s">
        <v>485</v>
      </c>
      <c r="D234" s="17" t="s">
        <v>486</v>
      </c>
      <c r="E234" s="6">
        <v>2014</v>
      </c>
      <c r="F234" s="5" t="s">
        <v>12</v>
      </c>
      <c r="G234" s="5" t="s">
        <v>13</v>
      </c>
      <c r="H234" s="7" t="s">
        <v>14</v>
      </c>
      <c r="I234" s="5" t="s">
        <v>369</v>
      </c>
      <c r="J234" s="8"/>
      <c r="K234" s="23">
        <v>749</v>
      </c>
      <c r="L234" s="9">
        <v>19.172764857881138</v>
      </c>
      <c r="M234" s="9">
        <f>J234*L234</f>
        <v>0</v>
      </c>
      <c r="N234" s="2">
        <v>5</v>
      </c>
      <c r="O234" s="2">
        <f t="shared" si="21"/>
        <v>3745</v>
      </c>
      <c r="P234" s="2">
        <f t="shared" si="18"/>
        <v>6</v>
      </c>
      <c r="Q234" s="2">
        <f t="shared" si="22"/>
        <v>4494</v>
      </c>
      <c r="R234" s="18" t="s">
        <v>1751</v>
      </c>
      <c r="S234" s="21">
        <f t="shared" si="19"/>
        <v>5.0999999999999996</v>
      </c>
      <c r="T234" s="21">
        <f t="shared" si="20"/>
        <v>3819.8999999999996</v>
      </c>
    </row>
    <row r="235" spans="1:20" ht="24" x14ac:dyDescent="0.25">
      <c r="A235" s="4">
        <v>245</v>
      </c>
      <c r="B235" s="4" t="s">
        <v>9</v>
      </c>
      <c r="C235" s="17" t="s">
        <v>487</v>
      </c>
      <c r="D235" s="17" t="s">
        <v>488</v>
      </c>
      <c r="E235" s="6">
        <v>2014</v>
      </c>
      <c r="F235" s="5" t="s">
        <v>12</v>
      </c>
      <c r="G235" s="5" t="s">
        <v>13</v>
      </c>
      <c r="H235" s="7" t="s">
        <v>14</v>
      </c>
      <c r="I235" s="5" t="s">
        <v>15</v>
      </c>
      <c r="J235" s="8"/>
      <c r="K235" s="23">
        <v>1</v>
      </c>
      <c r="L235" s="9">
        <v>160827.96</v>
      </c>
      <c r="M235" s="9">
        <v>160827.96</v>
      </c>
      <c r="N235" s="2">
        <v>45478</v>
      </c>
      <c r="O235" s="2">
        <f t="shared" si="21"/>
        <v>45478</v>
      </c>
      <c r="P235" s="2">
        <f t="shared" si="18"/>
        <v>54573.599999999999</v>
      </c>
      <c r="Q235" s="2">
        <f t="shared" si="22"/>
        <v>54573.599999999999</v>
      </c>
      <c r="R235" s="18"/>
      <c r="S235" s="21">
        <f t="shared" si="19"/>
        <v>46387.56</v>
      </c>
      <c r="T235" s="21">
        <f t="shared" si="20"/>
        <v>46387.56</v>
      </c>
    </row>
    <row r="236" spans="1:20" ht="24" x14ac:dyDescent="0.25">
      <c r="A236" s="4">
        <v>246</v>
      </c>
      <c r="B236" s="4" t="s">
        <v>9</v>
      </c>
      <c r="C236" s="17" t="s">
        <v>489</v>
      </c>
      <c r="D236" s="17" t="s">
        <v>490</v>
      </c>
      <c r="E236" s="6">
        <v>2012</v>
      </c>
      <c r="F236" s="5" t="s">
        <v>12</v>
      </c>
      <c r="G236" s="5" t="s">
        <v>13</v>
      </c>
      <c r="H236" s="7" t="s">
        <v>14</v>
      </c>
      <c r="I236" s="5" t="s">
        <v>15</v>
      </c>
      <c r="J236" s="8"/>
      <c r="K236" s="23">
        <v>2</v>
      </c>
      <c r="L236" s="9">
        <v>10121.76</v>
      </c>
      <c r="M236" s="9">
        <v>20243.52</v>
      </c>
      <c r="N236" s="2">
        <v>1488</v>
      </c>
      <c r="O236" s="2">
        <f t="shared" si="21"/>
        <v>2976</v>
      </c>
      <c r="P236" s="2">
        <f t="shared" si="18"/>
        <v>1785.6</v>
      </c>
      <c r="Q236" s="2">
        <f t="shared" si="22"/>
        <v>3571.2</v>
      </c>
      <c r="R236" s="18"/>
      <c r="S236" s="21">
        <f t="shared" si="19"/>
        <v>1517.7599999999998</v>
      </c>
      <c r="T236" s="21">
        <f t="shared" si="20"/>
        <v>3035.5199999999995</v>
      </c>
    </row>
    <row r="237" spans="1:20" ht="24" x14ac:dyDescent="0.25">
      <c r="A237" s="4">
        <v>247</v>
      </c>
      <c r="B237" s="4" t="s">
        <v>9</v>
      </c>
      <c r="C237" s="17" t="s">
        <v>491</v>
      </c>
      <c r="D237" s="17" t="s">
        <v>492</v>
      </c>
      <c r="E237" s="6">
        <v>2014</v>
      </c>
      <c r="F237" s="5" t="s">
        <v>12</v>
      </c>
      <c r="G237" s="5" t="s">
        <v>13</v>
      </c>
      <c r="H237" s="7" t="s">
        <v>14</v>
      </c>
      <c r="I237" s="5" t="s">
        <v>15</v>
      </c>
      <c r="J237" s="8"/>
      <c r="K237" s="23">
        <v>18</v>
      </c>
      <c r="L237" s="9">
        <v>9428.503333333334</v>
      </c>
      <c r="M237" s="9">
        <v>169713.06</v>
      </c>
      <c r="N237" s="2">
        <v>2666</v>
      </c>
      <c r="O237" s="2">
        <f t="shared" si="21"/>
        <v>47988</v>
      </c>
      <c r="P237" s="2">
        <f t="shared" si="18"/>
        <v>3199.2</v>
      </c>
      <c r="Q237" s="2">
        <f t="shared" si="22"/>
        <v>57585.599999999999</v>
      </c>
      <c r="R237" s="18"/>
      <c r="S237" s="21">
        <f t="shared" si="19"/>
        <v>2719.3199999999997</v>
      </c>
      <c r="T237" s="21">
        <f t="shared" si="20"/>
        <v>48947.76</v>
      </c>
    </row>
    <row r="238" spans="1:20" ht="24" x14ac:dyDescent="0.25">
      <c r="A238" s="4">
        <v>248</v>
      </c>
      <c r="B238" s="4" t="s">
        <v>9</v>
      </c>
      <c r="C238" s="17" t="s">
        <v>493</v>
      </c>
      <c r="D238" s="17" t="s">
        <v>494</v>
      </c>
      <c r="E238" s="6">
        <v>2010</v>
      </c>
      <c r="F238" s="5" t="s">
        <v>12</v>
      </c>
      <c r="G238" s="5" t="s">
        <v>13</v>
      </c>
      <c r="H238" s="7" t="s">
        <v>14</v>
      </c>
      <c r="I238" s="5" t="s">
        <v>15</v>
      </c>
      <c r="J238" s="8"/>
      <c r="K238" s="23">
        <v>2</v>
      </c>
      <c r="L238" s="9">
        <v>5751.39</v>
      </c>
      <c r="M238" s="9">
        <v>11502.78</v>
      </c>
      <c r="N238" s="2">
        <v>703</v>
      </c>
      <c r="O238" s="2">
        <f t="shared" si="21"/>
        <v>1406</v>
      </c>
      <c r="P238" s="2">
        <f t="shared" si="18"/>
        <v>843.6</v>
      </c>
      <c r="Q238" s="2">
        <f t="shared" si="22"/>
        <v>1687.2</v>
      </c>
      <c r="R238" s="18"/>
      <c r="S238" s="21">
        <f t="shared" si="19"/>
        <v>717.06</v>
      </c>
      <c r="T238" s="21">
        <f t="shared" si="20"/>
        <v>1434.12</v>
      </c>
    </row>
    <row r="239" spans="1:20" ht="36" x14ac:dyDescent="0.25">
      <c r="A239" s="4">
        <v>249</v>
      </c>
      <c r="B239" s="4" t="s">
        <v>9</v>
      </c>
      <c r="C239" s="17" t="s">
        <v>495</v>
      </c>
      <c r="D239" s="17" t="s">
        <v>496</v>
      </c>
      <c r="E239" s="6">
        <v>2010</v>
      </c>
      <c r="F239" s="5" t="s">
        <v>12</v>
      </c>
      <c r="G239" s="5" t="s">
        <v>291</v>
      </c>
      <c r="H239" s="7" t="s">
        <v>14</v>
      </c>
      <c r="I239" s="5" t="s">
        <v>15</v>
      </c>
      <c r="J239" s="8"/>
      <c r="K239" s="23">
        <v>1</v>
      </c>
      <c r="L239" s="9">
        <v>10139.129999999999</v>
      </c>
      <c r="M239" s="9">
        <v>10139.129999999999</v>
      </c>
      <c r="N239" s="2">
        <v>1239</v>
      </c>
      <c r="O239" s="2">
        <f t="shared" si="21"/>
        <v>1239</v>
      </c>
      <c r="P239" s="2">
        <f t="shared" si="18"/>
        <v>1486.8</v>
      </c>
      <c r="Q239" s="2">
        <f t="shared" si="22"/>
        <v>1486.8</v>
      </c>
      <c r="R239" s="18"/>
      <c r="S239" s="21">
        <f t="shared" si="19"/>
        <v>1263.78</v>
      </c>
      <c r="T239" s="21">
        <f t="shared" si="20"/>
        <v>1263.78</v>
      </c>
    </row>
    <row r="240" spans="1:20" ht="24" x14ac:dyDescent="0.25">
      <c r="A240" s="4">
        <v>250</v>
      </c>
      <c r="B240" s="4" t="s">
        <v>9</v>
      </c>
      <c r="C240" s="17" t="s">
        <v>497</v>
      </c>
      <c r="D240" s="17" t="s">
        <v>498</v>
      </c>
      <c r="E240" s="6">
        <v>2012</v>
      </c>
      <c r="F240" s="5" t="s">
        <v>12</v>
      </c>
      <c r="G240" s="5" t="s">
        <v>13</v>
      </c>
      <c r="H240" s="7" t="s">
        <v>14</v>
      </c>
      <c r="I240" s="5" t="s">
        <v>15</v>
      </c>
      <c r="J240" s="8"/>
      <c r="K240" s="23">
        <v>2</v>
      </c>
      <c r="L240" s="9">
        <v>200587.41500000001</v>
      </c>
      <c r="M240" s="9">
        <v>401174.83</v>
      </c>
      <c r="N240" s="2">
        <v>29483</v>
      </c>
      <c r="O240" s="2">
        <f t="shared" si="21"/>
        <v>58966</v>
      </c>
      <c r="P240" s="2">
        <f t="shared" si="18"/>
        <v>35379.599999999999</v>
      </c>
      <c r="Q240" s="2">
        <f t="shared" si="22"/>
        <v>70759.199999999997</v>
      </c>
      <c r="R240" s="18"/>
      <c r="S240" s="21">
        <f t="shared" si="19"/>
        <v>30072.66</v>
      </c>
      <c r="T240" s="21">
        <f t="shared" si="20"/>
        <v>60145.32</v>
      </c>
    </row>
    <row r="241" spans="1:20" ht="24" x14ac:dyDescent="0.25">
      <c r="A241" s="4">
        <v>251</v>
      </c>
      <c r="B241" s="4" t="s">
        <v>9</v>
      </c>
      <c r="C241" s="17" t="s">
        <v>499</v>
      </c>
      <c r="D241" s="17" t="s">
        <v>500</v>
      </c>
      <c r="E241" s="6">
        <v>2012</v>
      </c>
      <c r="F241" s="5" t="s">
        <v>12</v>
      </c>
      <c r="G241" s="5" t="s">
        <v>13</v>
      </c>
      <c r="H241" s="7" t="s">
        <v>14</v>
      </c>
      <c r="I241" s="5" t="s">
        <v>15</v>
      </c>
      <c r="J241" s="8"/>
      <c r="K241" s="23">
        <v>1</v>
      </c>
      <c r="L241" s="9">
        <v>154715.01999999999</v>
      </c>
      <c r="M241" s="9">
        <v>154715.01999999999</v>
      </c>
      <c r="N241" s="2">
        <v>22741</v>
      </c>
      <c r="O241" s="2">
        <f t="shared" si="21"/>
        <v>22741</v>
      </c>
      <c r="P241" s="2">
        <f t="shared" si="18"/>
        <v>27289.200000000001</v>
      </c>
      <c r="Q241" s="2">
        <f t="shared" si="22"/>
        <v>27289.200000000001</v>
      </c>
      <c r="R241" s="18"/>
      <c r="S241" s="21">
        <f t="shared" si="19"/>
        <v>23195.82</v>
      </c>
      <c r="T241" s="21">
        <f t="shared" si="20"/>
        <v>23195.82</v>
      </c>
    </row>
    <row r="242" spans="1:20" ht="24" x14ac:dyDescent="0.25">
      <c r="A242" s="4">
        <v>252</v>
      </c>
      <c r="B242" s="4" t="s">
        <v>9</v>
      </c>
      <c r="C242" s="17" t="s">
        <v>501</v>
      </c>
      <c r="D242" s="17" t="s">
        <v>502</v>
      </c>
      <c r="E242" s="6">
        <v>2012</v>
      </c>
      <c r="F242" s="5" t="s">
        <v>12</v>
      </c>
      <c r="G242" s="5" t="s">
        <v>13</v>
      </c>
      <c r="H242" s="7" t="s">
        <v>14</v>
      </c>
      <c r="I242" s="5" t="s">
        <v>15</v>
      </c>
      <c r="J242" s="8"/>
      <c r="K242" s="23">
        <v>4</v>
      </c>
      <c r="L242" s="9">
        <v>153632.095</v>
      </c>
      <c r="M242" s="9">
        <v>614528.38</v>
      </c>
      <c r="N242" s="2">
        <v>22582</v>
      </c>
      <c r="O242" s="2">
        <f t="shared" si="21"/>
        <v>90328</v>
      </c>
      <c r="P242" s="2">
        <f t="shared" si="18"/>
        <v>27098.399999999998</v>
      </c>
      <c r="Q242" s="2">
        <f t="shared" si="22"/>
        <v>108393.59999999999</v>
      </c>
      <c r="R242" s="18"/>
      <c r="S242" s="21">
        <f t="shared" si="19"/>
        <v>23033.64</v>
      </c>
      <c r="T242" s="21">
        <f t="shared" si="20"/>
        <v>92134.56</v>
      </c>
    </row>
    <row r="243" spans="1:20" ht="24" x14ac:dyDescent="0.25">
      <c r="A243" s="4">
        <v>253</v>
      </c>
      <c r="B243" s="4" t="s">
        <v>9</v>
      </c>
      <c r="C243" s="17" t="s">
        <v>503</v>
      </c>
      <c r="D243" s="17" t="s">
        <v>504</v>
      </c>
      <c r="E243" s="6">
        <v>2012</v>
      </c>
      <c r="F243" s="5" t="s">
        <v>12</v>
      </c>
      <c r="G243" s="5" t="s">
        <v>13</v>
      </c>
      <c r="H243" s="7" t="s">
        <v>14</v>
      </c>
      <c r="I243" s="5" t="s">
        <v>15</v>
      </c>
      <c r="J243" s="8"/>
      <c r="K243" s="23">
        <v>4</v>
      </c>
      <c r="L243" s="9">
        <v>206471.995</v>
      </c>
      <c r="M243" s="9">
        <v>825887.98</v>
      </c>
      <c r="N243" s="2">
        <v>30348</v>
      </c>
      <c r="O243" s="2">
        <f t="shared" si="21"/>
        <v>121392</v>
      </c>
      <c r="P243" s="2">
        <f t="shared" si="18"/>
        <v>36417.599999999999</v>
      </c>
      <c r="Q243" s="2">
        <f t="shared" si="22"/>
        <v>145670.39999999999</v>
      </c>
      <c r="R243" s="18"/>
      <c r="S243" s="21">
        <f t="shared" si="19"/>
        <v>30954.959999999999</v>
      </c>
      <c r="T243" s="21">
        <f t="shared" si="20"/>
        <v>123819.84</v>
      </c>
    </row>
    <row r="244" spans="1:20" ht="24" x14ac:dyDescent="0.25">
      <c r="A244" s="4">
        <v>255</v>
      </c>
      <c r="B244" s="4" t="s">
        <v>9</v>
      </c>
      <c r="C244" s="17" t="s">
        <v>505</v>
      </c>
      <c r="D244" s="17" t="s">
        <v>506</v>
      </c>
      <c r="E244" s="6">
        <v>2016</v>
      </c>
      <c r="F244" s="5" t="s">
        <v>12</v>
      </c>
      <c r="G244" s="5" t="s">
        <v>13</v>
      </c>
      <c r="H244" s="7" t="s">
        <v>14</v>
      </c>
      <c r="I244" s="5" t="s">
        <v>15</v>
      </c>
      <c r="J244" s="8"/>
      <c r="K244" s="23">
        <v>69</v>
      </c>
      <c r="L244" s="9">
        <v>646.90449275362323</v>
      </c>
      <c r="M244" s="9">
        <v>44636.41</v>
      </c>
      <c r="N244" s="2">
        <v>151</v>
      </c>
      <c r="O244" s="2">
        <f t="shared" si="21"/>
        <v>10419</v>
      </c>
      <c r="P244" s="2">
        <f t="shared" si="18"/>
        <v>181.2</v>
      </c>
      <c r="Q244" s="2">
        <f t="shared" si="22"/>
        <v>12502.8</v>
      </c>
      <c r="R244" s="18"/>
      <c r="S244" s="21">
        <f t="shared" si="19"/>
        <v>154.01999999999998</v>
      </c>
      <c r="T244" s="21">
        <f t="shared" si="20"/>
        <v>10627.38</v>
      </c>
    </row>
    <row r="245" spans="1:20" ht="36" x14ac:dyDescent="0.25">
      <c r="A245" s="4">
        <v>256</v>
      </c>
      <c r="B245" s="4" t="s">
        <v>9</v>
      </c>
      <c r="C245" s="17" t="s">
        <v>507</v>
      </c>
      <c r="D245" s="17" t="s">
        <v>508</v>
      </c>
      <c r="E245" s="6">
        <v>2012</v>
      </c>
      <c r="F245" s="5" t="s">
        <v>12</v>
      </c>
      <c r="G245" s="5" t="s">
        <v>13</v>
      </c>
      <c r="H245" s="7" t="s">
        <v>14</v>
      </c>
      <c r="I245" s="5" t="s">
        <v>15</v>
      </c>
      <c r="J245" s="8"/>
      <c r="K245" s="23">
        <v>34</v>
      </c>
      <c r="L245" s="9">
        <v>9353.2111764705878</v>
      </c>
      <c r="M245" s="9">
        <v>318009.18</v>
      </c>
      <c r="N245" s="2">
        <v>1375</v>
      </c>
      <c r="O245" s="2">
        <f t="shared" si="21"/>
        <v>46750</v>
      </c>
      <c r="P245" s="2">
        <f t="shared" si="18"/>
        <v>1650</v>
      </c>
      <c r="Q245" s="2">
        <f t="shared" si="22"/>
        <v>56100</v>
      </c>
      <c r="R245" s="18"/>
      <c r="S245" s="21">
        <f t="shared" si="19"/>
        <v>1402.5</v>
      </c>
      <c r="T245" s="21">
        <f t="shared" si="20"/>
        <v>47685</v>
      </c>
    </row>
    <row r="246" spans="1:20" ht="24" x14ac:dyDescent="0.25">
      <c r="A246" s="4">
        <v>257</v>
      </c>
      <c r="B246" s="4" t="s">
        <v>9</v>
      </c>
      <c r="C246" s="17" t="s">
        <v>509</v>
      </c>
      <c r="D246" s="17" t="s">
        <v>510</v>
      </c>
      <c r="E246" s="6">
        <v>2012</v>
      </c>
      <c r="F246" s="5" t="s">
        <v>12</v>
      </c>
      <c r="G246" s="5" t="s">
        <v>13</v>
      </c>
      <c r="H246" s="7" t="s">
        <v>14</v>
      </c>
      <c r="I246" s="5" t="s">
        <v>15</v>
      </c>
      <c r="J246" s="8"/>
      <c r="K246" s="23">
        <v>12</v>
      </c>
      <c r="L246" s="9">
        <v>10062.883333333333</v>
      </c>
      <c r="M246" s="9">
        <v>120754.6</v>
      </c>
      <c r="N246" s="2">
        <v>1479</v>
      </c>
      <c r="O246" s="2">
        <f t="shared" si="21"/>
        <v>17748</v>
      </c>
      <c r="P246" s="2">
        <f t="shared" si="18"/>
        <v>1774.8</v>
      </c>
      <c r="Q246" s="2">
        <f t="shared" si="22"/>
        <v>21297.599999999999</v>
      </c>
      <c r="R246" s="18"/>
      <c r="S246" s="21">
        <f t="shared" si="19"/>
        <v>1508.5800000000002</v>
      </c>
      <c r="T246" s="21">
        <f t="shared" si="20"/>
        <v>18102.96</v>
      </c>
    </row>
    <row r="247" spans="1:20" ht="24" x14ac:dyDescent="0.25">
      <c r="A247" s="4">
        <v>258</v>
      </c>
      <c r="B247" s="4" t="s">
        <v>9</v>
      </c>
      <c r="C247" s="17" t="s">
        <v>511</v>
      </c>
      <c r="D247" s="17" t="s">
        <v>512</v>
      </c>
      <c r="E247" s="6">
        <v>2012</v>
      </c>
      <c r="F247" s="5" t="s">
        <v>12</v>
      </c>
      <c r="G247" s="5" t="s">
        <v>13</v>
      </c>
      <c r="H247" s="7" t="s">
        <v>14</v>
      </c>
      <c r="I247" s="5" t="s">
        <v>15</v>
      </c>
      <c r="J247" s="8"/>
      <c r="K247" s="23">
        <v>2</v>
      </c>
      <c r="L247" s="9">
        <v>50006.89</v>
      </c>
      <c r="M247" s="9">
        <v>100013.78</v>
      </c>
      <c r="N247" s="2">
        <v>7350</v>
      </c>
      <c r="O247" s="2">
        <f t="shared" si="21"/>
        <v>14700</v>
      </c>
      <c r="P247" s="2">
        <f t="shared" si="18"/>
        <v>8820</v>
      </c>
      <c r="Q247" s="2">
        <f t="shared" si="22"/>
        <v>17640</v>
      </c>
      <c r="R247" s="18"/>
      <c r="S247" s="21">
        <f t="shared" si="19"/>
        <v>7497</v>
      </c>
      <c r="T247" s="21">
        <f t="shared" si="20"/>
        <v>14994</v>
      </c>
    </row>
    <row r="248" spans="1:20" ht="24" x14ac:dyDescent="0.25">
      <c r="A248" s="4">
        <v>259</v>
      </c>
      <c r="B248" s="4" t="s">
        <v>9</v>
      </c>
      <c r="C248" s="17" t="s">
        <v>513</v>
      </c>
      <c r="D248" s="17" t="s">
        <v>514</v>
      </c>
      <c r="E248" s="6">
        <v>2012</v>
      </c>
      <c r="F248" s="5" t="s">
        <v>12</v>
      </c>
      <c r="G248" s="5" t="s">
        <v>13</v>
      </c>
      <c r="H248" s="7" t="s">
        <v>14</v>
      </c>
      <c r="I248" s="5" t="s">
        <v>15</v>
      </c>
      <c r="J248" s="8"/>
      <c r="K248" s="23">
        <v>6</v>
      </c>
      <c r="L248" s="9">
        <v>13404.638333333334</v>
      </c>
      <c r="M248" s="9">
        <v>80427.83</v>
      </c>
      <c r="N248" s="2">
        <v>1970</v>
      </c>
      <c r="O248" s="2">
        <f t="shared" si="21"/>
        <v>11820</v>
      </c>
      <c r="P248" s="2">
        <f t="shared" si="18"/>
        <v>2364</v>
      </c>
      <c r="Q248" s="2">
        <f t="shared" si="22"/>
        <v>14184</v>
      </c>
      <c r="R248" s="18"/>
      <c r="S248" s="21">
        <f t="shared" si="19"/>
        <v>2009.4</v>
      </c>
      <c r="T248" s="21">
        <f t="shared" si="20"/>
        <v>12056.4</v>
      </c>
    </row>
    <row r="249" spans="1:20" ht="24" x14ac:dyDescent="0.25">
      <c r="A249" s="4">
        <v>260</v>
      </c>
      <c r="B249" s="4" t="s">
        <v>9</v>
      </c>
      <c r="C249" s="17" t="s">
        <v>515</v>
      </c>
      <c r="D249" s="17" t="s">
        <v>516</v>
      </c>
      <c r="E249" s="6">
        <v>2012</v>
      </c>
      <c r="F249" s="5" t="s">
        <v>12</v>
      </c>
      <c r="G249" s="5" t="s">
        <v>13</v>
      </c>
      <c r="H249" s="7" t="s">
        <v>14</v>
      </c>
      <c r="I249" s="5" t="s">
        <v>15</v>
      </c>
      <c r="J249" s="8"/>
      <c r="K249" s="23">
        <v>2</v>
      </c>
      <c r="L249" s="9">
        <v>13404.64</v>
      </c>
      <c r="M249" s="9">
        <v>26809.279999999999</v>
      </c>
      <c r="N249" s="2">
        <v>1970</v>
      </c>
      <c r="O249" s="2">
        <f t="shared" si="21"/>
        <v>3940</v>
      </c>
      <c r="P249" s="2">
        <f t="shared" si="18"/>
        <v>2364</v>
      </c>
      <c r="Q249" s="2">
        <f t="shared" si="22"/>
        <v>4728</v>
      </c>
      <c r="R249" s="18"/>
      <c r="S249" s="21">
        <f t="shared" si="19"/>
        <v>2009.4</v>
      </c>
      <c r="T249" s="21">
        <f t="shared" si="20"/>
        <v>4018.8</v>
      </c>
    </row>
    <row r="250" spans="1:20" ht="24" x14ac:dyDescent="0.25">
      <c r="A250" s="4">
        <v>261</v>
      </c>
      <c r="B250" s="4" t="s">
        <v>9</v>
      </c>
      <c r="C250" s="17" t="s">
        <v>517</v>
      </c>
      <c r="D250" s="17" t="s">
        <v>518</v>
      </c>
      <c r="E250" s="6">
        <v>2012</v>
      </c>
      <c r="F250" s="5" t="s">
        <v>12</v>
      </c>
      <c r="G250" s="5" t="s">
        <v>13</v>
      </c>
      <c r="H250" s="7" t="s">
        <v>14</v>
      </c>
      <c r="I250" s="5" t="s">
        <v>15</v>
      </c>
      <c r="J250" s="8"/>
      <c r="K250" s="23">
        <v>2</v>
      </c>
      <c r="L250" s="9">
        <v>6673.125</v>
      </c>
      <c r="M250" s="9">
        <v>13346.25</v>
      </c>
      <c r="N250" s="2">
        <v>981</v>
      </c>
      <c r="O250" s="2">
        <f t="shared" si="21"/>
        <v>1962</v>
      </c>
      <c r="P250" s="2">
        <f t="shared" si="18"/>
        <v>1177.2</v>
      </c>
      <c r="Q250" s="2">
        <f t="shared" si="22"/>
        <v>2354.4</v>
      </c>
      <c r="R250" s="18"/>
      <c r="S250" s="21">
        <f t="shared" si="19"/>
        <v>1000.62</v>
      </c>
      <c r="T250" s="21">
        <f t="shared" si="20"/>
        <v>2001.24</v>
      </c>
    </row>
    <row r="251" spans="1:20" ht="24" x14ac:dyDescent="0.25">
      <c r="A251" s="4">
        <v>262</v>
      </c>
      <c r="B251" s="4" t="s">
        <v>9</v>
      </c>
      <c r="C251" s="17" t="s">
        <v>519</v>
      </c>
      <c r="D251" s="17" t="s">
        <v>520</v>
      </c>
      <c r="E251" s="6">
        <v>2012</v>
      </c>
      <c r="F251" s="5" t="s">
        <v>12</v>
      </c>
      <c r="G251" s="5" t="s">
        <v>13</v>
      </c>
      <c r="H251" s="7" t="s">
        <v>14</v>
      </c>
      <c r="I251" s="5" t="s">
        <v>15</v>
      </c>
      <c r="J251" s="8"/>
      <c r="K251" s="23">
        <v>1</v>
      </c>
      <c r="L251" s="9">
        <v>48406.62</v>
      </c>
      <c r="M251" s="9">
        <v>48406.62</v>
      </c>
      <c r="N251" s="2">
        <v>7115</v>
      </c>
      <c r="O251" s="2">
        <f t="shared" si="21"/>
        <v>7115</v>
      </c>
      <c r="P251" s="2">
        <f t="shared" si="18"/>
        <v>8538</v>
      </c>
      <c r="Q251" s="2">
        <f t="shared" si="22"/>
        <v>8538</v>
      </c>
      <c r="R251" s="18"/>
      <c r="S251" s="21">
        <f t="shared" si="19"/>
        <v>7257.2999999999993</v>
      </c>
      <c r="T251" s="21">
        <f t="shared" si="20"/>
        <v>7257.2999999999993</v>
      </c>
    </row>
    <row r="252" spans="1:20" ht="24" x14ac:dyDescent="0.25">
      <c r="A252" s="4">
        <v>263</v>
      </c>
      <c r="B252" s="4" t="s">
        <v>9</v>
      </c>
      <c r="C252" s="17" t="s">
        <v>521</v>
      </c>
      <c r="D252" s="17" t="s">
        <v>522</v>
      </c>
      <c r="E252" s="6">
        <v>2012</v>
      </c>
      <c r="F252" s="5" t="s">
        <v>12</v>
      </c>
      <c r="G252" s="5" t="s">
        <v>13</v>
      </c>
      <c r="H252" s="7" t="s">
        <v>14</v>
      </c>
      <c r="I252" s="5" t="s">
        <v>15</v>
      </c>
      <c r="J252" s="8"/>
      <c r="K252" s="23">
        <v>2</v>
      </c>
      <c r="L252" s="9">
        <v>124685.39</v>
      </c>
      <c r="M252" s="9">
        <v>249370.78</v>
      </c>
      <c r="N252" s="2">
        <v>18327</v>
      </c>
      <c r="O252" s="2">
        <f t="shared" si="21"/>
        <v>36654</v>
      </c>
      <c r="P252" s="2">
        <f t="shared" si="18"/>
        <v>21992.399999999998</v>
      </c>
      <c r="Q252" s="2">
        <f t="shared" si="22"/>
        <v>43984.799999999996</v>
      </c>
      <c r="R252" s="18"/>
      <c r="S252" s="21">
        <f t="shared" si="19"/>
        <v>18693.539999999997</v>
      </c>
      <c r="T252" s="21">
        <f t="shared" si="20"/>
        <v>37387.079999999994</v>
      </c>
    </row>
    <row r="253" spans="1:20" ht="24" x14ac:dyDescent="0.25">
      <c r="A253" s="4">
        <v>264</v>
      </c>
      <c r="B253" s="4" t="s">
        <v>9</v>
      </c>
      <c r="C253" s="17" t="s">
        <v>523</v>
      </c>
      <c r="D253" s="17" t="s">
        <v>524</v>
      </c>
      <c r="E253" s="6">
        <v>2012</v>
      </c>
      <c r="F253" s="5" t="s">
        <v>12</v>
      </c>
      <c r="G253" s="5" t="s">
        <v>13</v>
      </c>
      <c r="H253" s="7" t="s">
        <v>14</v>
      </c>
      <c r="I253" s="5" t="s">
        <v>15</v>
      </c>
      <c r="J253" s="8"/>
      <c r="K253" s="23">
        <v>2</v>
      </c>
      <c r="L253" s="9">
        <v>85653.440000000002</v>
      </c>
      <c r="M253" s="9">
        <v>171306.88</v>
      </c>
      <c r="N253" s="2">
        <v>12590</v>
      </c>
      <c r="O253" s="2">
        <f t="shared" si="21"/>
        <v>25180</v>
      </c>
      <c r="P253" s="2">
        <f t="shared" si="18"/>
        <v>15108</v>
      </c>
      <c r="Q253" s="2">
        <f t="shared" si="22"/>
        <v>30216</v>
      </c>
      <c r="R253" s="18"/>
      <c r="S253" s="21">
        <f t="shared" si="19"/>
        <v>12841.800000000001</v>
      </c>
      <c r="T253" s="21">
        <f t="shared" si="20"/>
        <v>25683.600000000002</v>
      </c>
    </row>
    <row r="254" spans="1:20" ht="24" x14ac:dyDescent="0.25">
      <c r="A254" s="4">
        <v>265</v>
      </c>
      <c r="B254" s="4" t="s">
        <v>9</v>
      </c>
      <c r="C254" s="17" t="s">
        <v>525</v>
      </c>
      <c r="D254" s="17" t="s">
        <v>526</v>
      </c>
      <c r="E254" s="6">
        <v>2012</v>
      </c>
      <c r="F254" s="5" t="s">
        <v>12</v>
      </c>
      <c r="G254" s="5" t="s">
        <v>13</v>
      </c>
      <c r="H254" s="7" t="s">
        <v>14</v>
      </c>
      <c r="I254" s="5" t="s">
        <v>15</v>
      </c>
      <c r="J254" s="8"/>
      <c r="K254" s="23">
        <v>2</v>
      </c>
      <c r="L254" s="9">
        <v>97579.87</v>
      </c>
      <c r="M254" s="9">
        <v>195159.74</v>
      </c>
      <c r="N254" s="2">
        <v>14343</v>
      </c>
      <c r="O254" s="2">
        <f t="shared" si="21"/>
        <v>28686</v>
      </c>
      <c r="P254" s="2">
        <f t="shared" si="18"/>
        <v>17211.599999999999</v>
      </c>
      <c r="Q254" s="2">
        <f t="shared" si="22"/>
        <v>34423.199999999997</v>
      </c>
      <c r="R254" s="18"/>
      <c r="S254" s="21">
        <f t="shared" si="19"/>
        <v>14629.859999999999</v>
      </c>
      <c r="T254" s="21">
        <f t="shared" si="20"/>
        <v>29259.719999999998</v>
      </c>
    </row>
    <row r="255" spans="1:20" ht="24" x14ac:dyDescent="0.25">
      <c r="A255" s="4">
        <v>266</v>
      </c>
      <c r="B255" s="4" t="s">
        <v>9</v>
      </c>
      <c r="C255" s="17" t="s">
        <v>527</v>
      </c>
      <c r="D255" s="17" t="s">
        <v>528</v>
      </c>
      <c r="E255" s="6">
        <v>2012</v>
      </c>
      <c r="F255" s="5" t="s">
        <v>12</v>
      </c>
      <c r="G255" s="5" t="s">
        <v>13</v>
      </c>
      <c r="H255" s="7" t="s">
        <v>14</v>
      </c>
      <c r="I255" s="5" t="s">
        <v>15</v>
      </c>
      <c r="J255" s="8"/>
      <c r="K255" s="23">
        <v>1</v>
      </c>
      <c r="L255" s="9">
        <v>117443.11</v>
      </c>
      <c r="M255" s="9">
        <v>117443.11</v>
      </c>
      <c r="N255" s="2">
        <v>17262</v>
      </c>
      <c r="O255" s="2">
        <f t="shared" si="21"/>
        <v>17262</v>
      </c>
      <c r="P255" s="2">
        <f t="shared" si="18"/>
        <v>20714.399999999998</v>
      </c>
      <c r="Q255" s="2">
        <f t="shared" si="22"/>
        <v>20714.399999999998</v>
      </c>
      <c r="R255" s="18"/>
      <c r="S255" s="21">
        <f t="shared" si="19"/>
        <v>17607.239999999998</v>
      </c>
      <c r="T255" s="21">
        <f t="shared" si="20"/>
        <v>17607.239999999998</v>
      </c>
    </row>
    <row r="256" spans="1:20" ht="24" x14ac:dyDescent="0.25">
      <c r="A256" s="4">
        <v>267</v>
      </c>
      <c r="B256" s="4" t="s">
        <v>9</v>
      </c>
      <c r="C256" s="17" t="s">
        <v>529</v>
      </c>
      <c r="D256" s="17" t="s">
        <v>530</v>
      </c>
      <c r="E256" s="6">
        <v>2012</v>
      </c>
      <c r="F256" s="5" t="s">
        <v>12</v>
      </c>
      <c r="G256" s="5" t="s">
        <v>13</v>
      </c>
      <c r="H256" s="7" t="s">
        <v>14</v>
      </c>
      <c r="I256" s="5" t="s">
        <v>15</v>
      </c>
      <c r="J256" s="8"/>
      <c r="K256" s="23">
        <v>1</v>
      </c>
      <c r="L256" s="9">
        <v>126722.8</v>
      </c>
      <c r="M256" s="9">
        <v>126722.8</v>
      </c>
      <c r="N256" s="2">
        <v>18626</v>
      </c>
      <c r="O256" s="2">
        <f t="shared" si="21"/>
        <v>18626</v>
      </c>
      <c r="P256" s="2">
        <f t="shared" si="18"/>
        <v>22351.200000000001</v>
      </c>
      <c r="Q256" s="2">
        <f t="shared" si="22"/>
        <v>22351.200000000001</v>
      </c>
      <c r="R256" s="18"/>
      <c r="S256" s="21">
        <f t="shared" si="19"/>
        <v>18998.52</v>
      </c>
      <c r="T256" s="21">
        <f t="shared" si="20"/>
        <v>18998.52</v>
      </c>
    </row>
    <row r="257" spans="1:20" ht="24" x14ac:dyDescent="0.25">
      <c r="A257" s="4">
        <v>268</v>
      </c>
      <c r="B257" s="4" t="s">
        <v>9</v>
      </c>
      <c r="C257" s="17" t="s">
        <v>531</v>
      </c>
      <c r="D257" s="17" t="s">
        <v>532</v>
      </c>
      <c r="E257" s="6">
        <v>2012</v>
      </c>
      <c r="F257" s="5" t="s">
        <v>12</v>
      </c>
      <c r="G257" s="5" t="s">
        <v>13</v>
      </c>
      <c r="H257" s="7" t="s">
        <v>14</v>
      </c>
      <c r="I257" s="5" t="s">
        <v>15</v>
      </c>
      <c r="J257" s="8"/>
      <c r="K257" s="23">
        <v>1</v>
      </c>
      <c r="L257" s="9">
        <v>122785.42</v>
      </c>
      <c r="M257" s="9">
        <v>122785.42</v>
      </c>
      <c r="N257" s="2">
        <v>18048</v>
      </c>
      <c r="O257" s="2">
        <f t="shared" si="21"/>
        <v>18048</v>
      </c>
      <c r="P257" s="2">
        <f t="shared" si="18"/>
        <v>21657.599999999999</v>
      </c>
      <c r="Q257" s="2">
        <f t="shared" si="22"/>
        <v>21657.599999999999</v>
      </c>
      <c r="R257" s="18"/>
      <c r="S257" s="21">
        <f t="shared" si="19"/>
        <v>18408.96</v>
      </c>
      <c r="T257" s="21">
        <f t="shared" si="20"/>
        <v>18408.96</v>
      </c>
    </row>
    <row r="258" spans="1:20" ht="24" x14ac:dyDescent="0.25">
      <c r="A258" s="4">
        <v>269</v>
      </c>
      <c r="B258" s="4" t="s">
        <v>9</v>
      </c>
      <c r="C258" s="17" t="s">
        <v>533</v>
      </c>
      <c r="D258" s="17" t="s">
        <v>534</v>
      </c>
      <c r="E258" s="6">
        <v>2012</v>
      </c>
      <c r="F258" s="5" t="s">
        <v>12</v>
      </c>
      <c r="G258" s="5" t="s">
        <v>13</v>
      </c>
      <c r="H258" s="7" t="s">
        <v>14</v>
      </c>
      <c r="I258" s="5" t="s">
        <v>15</v>
      </c>
      <c r="J258" s="8"/>
      <c r="K258" s="23">
        <v>1</v>
      </c>
      <c r="L258" s="9">
        <v>150114.53</v>
      </c>
      <c r="M258" s="9">
        <v>150114.53</v>
      </c>
      <c r="N258" s="2">
        <v>22065</v>
      </c>
      <c r="O258" s="2">
        <f t="shared" si="21"/>
        <v>22065</v>
      </c>
      <c r="P258" s="2">
        <f t="shared" ref="P258:P321" si="23">N258*1.2</f>
        <v>26478</v>
      </c>
      <c r="Q258" s="2">
        <f t="shared" si="22"/>
        <v>26478</v>
      </c>
      <c r="R258" s="18"/>
      <c r="S258" s="21">
        <f t="shared" ref="S258:S321" si="24">P258/100*85</f>
        <v>22506.3</v>
      </c>
      <c r="T258" s="21">
        <f t="shared" ref="T258:T321" si="25">Q258/100*85</f>
        <v>22506.3</v>
      </c>
    </row>
    <row r="259" spans="1:20" ht="24" x14ac:dyDescent="0.25">
      <c r="A259" s="4">
        <v>270</v>
      </c>
      <c r="B259" s="4" t="s">
        <v>9</v>
      </c>
      <c r="C259" s="17" t="s">
        <v>535</v>
      </c>
      <c r="D259" s="17" t="s">
        <v>536</v>
      </c>
      <c r="E259" s="6">
        <v>2012</v>
      </c>
      <c r="F259" s="5" t="s">
        <v>12</v>
      </c>
      <c r="G259" s="5" t="s">
        <v>13</v>
      </c>
      <c r="H259" s="7" t="s">
        <v>14</v>
      </c>
      <c r="I259" s="5" t="s">
        <v>15</v>
      </c>
      <c r="J259" s="8"/>
      <c r="K259" s="23">
        <v>1</v>
      </c>
      <c r="L259" s="9">
        <v>168548.22</v>
      </c>
      <c r="M259" s="9">
        <v>168548.22</v>
      </c>
      <c r="N259" s="2">
        <v>24774</v>
      </c>
      <c r="O259" s="2">
        <f t="shared" ref="O259:O322" si="26">N259*K259</f>
        <v>24774</v>
      </c>
      <c r="P259" s="2">
        <f t="shared" si="23"/>
        <v>29728.799999999999</v>
      </c>
      <c r="Q259" s="2">
        <f t="shared" ref="Q259:Q322" si="27">O259*1.2</f>
        <v>29728.799999999999</v>
      </c>
      <c r="R259" s="18"/>
      <c r="S259" s="21">
        <f t="shared" si="24"/>
        <v>25269.48</v>
      </c>
      <c r="T259" s="21">
        <f t="shared" si="25"/>
        <v>25269.48</v>
      </c>
    </row>
    <row r="260" spans="1:20" ht="24" x14ac:dyDescent="0.25">
      <c r="A260" s="4">
        <v>271</v>
      </c>
      <c r="B260" s="4" t="s">
        <v>9</v>
      </c>
      <c r="C260" s="17" t="s">
        <v>537</v>
      </c>
      <c r="D260" s="17" t="s">
        <v>538</v>
      </c>
      <c r="E260" s="6">
        <v>2012</v>
      </c>
      <c r="F260" s="5" t="s">
        <v>12</v>
      </c>
      <c r="G260" s="5" t="s">
        <v>13</v>
      </c>
      <c r="H260" s="7" t="s">
        <v>14</v>
      </c>
      <c r="I260" s="5" t="s">
        <v>15</v>
      </c>
      <c r="J260" s="8"/>
      <c r="K260" s="23">
        <v>1</v>
      </c>
      <c r="L260" s="9">
        <v>92718.26</v>
      </c>
      <c r="M260" s="9">
        <v>92718.26</v>
      </c>
      <c r="N260" s="2">
        <v>13628</v>
      </c>
      <c r="O260" s="2">
        <f t="shared" si="26"/>
        <v>13628</v>
      </c>
      <c r="P260" s="2">
        <f t="shared" si="23"/>
        <v>16353.599999999999</v>
      </c>
      <c r="Q260" s="2">
        <f t="shared" si="27"/>
        <v>16353.599999999999</v>
      </c>
      <c r="R260" s="18"/>
      <c r="S260" s="21">
        <f t="shared" si="24"/>
        <v>13900.559999999998</v>
      </c>
      <c r="T260" s="21">
        <f t="shared" si="25"/>
        <v>13900.559999999998</v>
      </c>
    </row>
    <row r="261" spans="1:20" ht="24" x14ac:dyDescent="0.25">
      <c r="A261" s="4">
        <v>272</v>
      </c>
      <c r="B261" s="4" t="s">
        <v>9</v>
      </c>
      <c r="C261" s="17" t="s">
        <v>539</v>
      </c>
      <c r="D261" s="17" t="s">
        <v>540</v>
      </c>
      <c r="E261" s="6">
        <v>2012</v>
      </c>
      <c r="F261" s="5" t="s">
        <v>12</v>
      </c>
      <c r="G261" s="5" t="s">
        <v>13</v>
      </c>
      <c r="H261" s="7" t="s">
        <v>14</v>
      </c>
      <c r="I261" s="5" t="s">
        <v>15</v>
      </c>
      <c r="J261" s="8"/>
      <c r="K261" s="23">
        <v>1</v>
      </c>
      <c r="L261" s="9">
        <v>152557.4</v>
      </c>
      <c r="M261" s="9">
        <v>152557.4</v>
      </c>
      <c r="N261" s="2">
        <v>22424</v>
      </c>
      <c r="O261" s="2">
        <f t="shared" si="26"/>
        <v>22424</v>
      </c>
      <c r="P261" s="2">
        <f t="shared" si="23"/>
        <v>26908.799999999999</v>
      </c>
      <c r="Q261" s="2">
        <f t="shared" si="27"/>
        <v>26908.799999999999</v>
      </c>
      <c r="R261" s="18"/>
      <c r="S261" s="21">
        <f t="shared" si="24"/>
        <v>22872.479999999996</v>
      </c>
      <c r="T261" s="21">
        <f t="shared" si="25"/>
        <v>22872.479999999996</v>
      </c>
    </row>
    <row r="262" spans="1:20" ht="24" x14ac:dyDescent="0.25">
      <c r="A262" s="4">
        <v>273</v>
      </c>
      <c r="B262" s="4" t="s">
        <v>9</v>
      </c>
      <c r="C262" s="17" t="s">
        <v>541</v>
      </c>
      <c r="D262" s="17" t="s">
        <v>542</v>
      </c>
      <c r="E262" s="6">
        <v>2012</v>
      </c>
      <c r="F262" s="5" t="s">
        <v>12</v>
      </c>
      <c r="G262" s="5" t="s">
        <v>13</v>
      </c>
      <c r="H262" s="7" t="s">
        <v>14</v>
      </c>
      <c r="I262" s="5" t="s">
        <v>15</v>
      </c>
      <c r="J262" s="8"/>
      <c r="K262" s="23">
        <v>1</v>
      </c>
      <c r="L262" s="9">
        <v>152557.4</v>
      </c>
      <c r="M262" s="9">
        <v>152557.4</v>
      </c>
      <c r="N262" s="2">
        <v>22424</v>
      </c>
      <c r="O262" s="2">
        <f t="shared" si="26"/>
        <v>22424</v>
      </c>
      <c r="P262" s="2">
        <f t="shared" si="23"/>
        <v>26908.799999999999</v>
      </c>
      <c r="Q262" s="2">
        <f t="shared" si="27"/>
        <v>26908.799999999999</v>
      </c>
      <c r="R262" s="18"/>
      <c r="S262" s="21">
        <f t="shared" si="24"/>
        <v>22872.479999999996</v>
      </c>
      <c r="T262" s="21">
        <f t="shared" si="25"/>
        <v>22872.479999999996</v>
      </c>
    </row>
    <row r="263" spans="1:20" ht="24" x14ac:dyDescent="0.25">
      <c r="A263" s="4">
        <v>274</v>
      </c>
      <c r="B263" s="4" t="s">
        <v>9</v>
      </c>
      <c r="C263" s="17" t="s">
        <v>543</v>
      </c>
      <c r="D263" s="17" t="s">
        <v>544</v>
      </c>
      <c r="E263" s="6">
        <v>2012</v>
      </c>
      <c r="F263" s="5" t="s">
        <v>12</v>
      </c>
      <c r="G263" s="5" t="s">
        <v>13</v>
      </c>
      <c r="H263" s="7" t="s">
        <v>14</v>
      </c>
      <c r="I263" s="5" t="s">
        <v>15</v>
      </c>
      <c r="J263" s="8"/>
      <c r="K263" s="23">
        <v>1</v>
      </c>
      <c r="L263" s="9">
        <v>168548.22</v>
      </c>
      <c r="M263" s="9">
        <v>168548.22</v>
      </c>
      <c r="N263" s="2">
        <v>24774</v>
      </c>
      <c r="O263" s="2">
        <f t="shared" si="26"/>
        <v>24774</v>
      </c>
      <c r="P263" s="2">
        <f t="shared" si="23"/>
        <v>29728.799999999999</v>
      </c>
      <c r="Q263" s="2">
        <f t="shared" si="27"/>
        <v>29728.799999999999</v>
      </c>
      <c r="R263" s="18"/>
      <c r="S263" s="21">
        <f t="shared" si="24"/>
        <v>25269.48</v>
      </c>
      <c r="T263" s="21">
        <f t="shared" si="25"/>
        <v>25269.48</v>
      </c>
    </row>
    <row r="264" spans="1:20" ht="24" x14ac:dyDescent="0.25">
      <c r="A264" s="4">
        <v>275</v>
      </c>
      <c r="B264" s="4" t="s">
        <v>9</v>
      </c>
      <c r="C264" s="17" t="s">
        <v>545</v>
      </c>
      <c r="D264" s="17" t="s">
        <v>546</v>
      </c>
      <c r="E264" s="6">
        <v>2012</v>
      </c>
      <c r="F264" s="5" t="s">
        <v>12</v>
      </c>
      <c r="G264" s="5" t="s">
        <v>13</v>
      </c>
      <c r="H264" s="7" t="s">
        <v>14</v>
      </c>
      <c r="I264" s="5" t="s">
        <v>15</v>
      </c>
      <c r="J264" s="8"/>
      <c r="K264" s="23">
        <v>50</v>
      </c>
      <c r="L264" s="9">
        <v>24.608600000000003</v>
      </c>
      <c r="M264" s="9">
        <v>1230.43</v>
      </c>
      <c r="N264" s="2">
        <v>4</v>
      </c>
      <c r="O264" s="2">
        <f t="shared" si="26"/>
        <v>200</v>
      </c>
      <c r="P264" s="2">
        <f t="shared" si="23"/>
        <v>4.8</v>
      </c>
      <c r="Q264" s="2">
        <f t="shared" si="27"/>
        <v>240</v>
      </c>
      <c r="R264" s="18"/>
      <c r="S264" s="21">
        <f t="shared" si="24"/>
        <v>4.08</v>
      </c>
      <c r="T264" s="21">
        <f t="shared" si="25"/>
        <v>204</v>
      </c>
    </row>
    <row r="265" spans="1:20" ht="24" x14ac:dyDescent="0.25">
      <c r="A265" s="4">
        <v>276</v>
      </c>
      <c r="B265" s="4" t="s">
        <v>9</v>
      </c>
      <c r="C265" s="17" t="s">
        <v>547</v>
      </c>
      <c r="D265" s="17" t="s">
        <v>548</v>
      </c>
      <c r="E265" s="6">
        <v>2014</v>
      </c>
      <c r="F265" s="5" t="s">
        <v>12</v>
      </c>
      <c r="G265" s="5" t="s">
        <v>13</v>
      </c>
      <c r="H265" s="7" t="s">
        <v>14</v>
      </c>
      <c r="I265" s="5" t="s">
        <v>51</v>
      </c>
      <c r="J265" s="8"/>
      <c r="K265" s="23">
        <v>2</v>
      </c>
      <c r="L265" s="9">
        <v>206.99</v>
      </c>
      <c r="M265" s="19">
        <v>413.98</v>
      </c>
      <c r="N265" s="2">
        <v>59</v>
      </c>
      <c r="O265" s="2">
        <f t="shared" si="26"/>
        <v>118</v>
      </c>
      <c r="P265" s="2">
        <f t="shared" si="23"/>
        <v>70.8</v>
      </c>
      <c r="Q265" s="2">
        <f t="shared" si="27"/>
        <v>141.6</v>
      </c>
      <c r="R265" s="18"/>
      <c r="S265" s="21">
        <f t="shared" si="24"/>
        <v>60.18</v>
      </c>
      <c r="T265" s="21">
        <f t="shared" si="25"/>
        <v>120.36</v>
      </c>
    </row>
    <row r="266" spans="1:20" ht="24" x14ac:dyDescent="0.25">
      <c r="A266" s="4">
        <v>277</v>
      </c>
      <c r="B266" s="4" t="s">
        <v>9</v>
      </c>
      <c r="C266" s="17" t="s">
        <v>549</v>
      </c>
      <c r="D266" s="17" t="s">
        <v>550</v>
      </c>
      <c r="E266" s="6">
        <v>2012</v>
      </c>
      <c r="F266" s="5" t="s">
        <v>12</v>
      </c>
      <c r="G266" s="5" t="s">
        <v>13</v>
      </c>
      <c r="H266" s="7" t="s">
        <v>14</v>
      </c>
      <c r="I266" s="5" t="s">
        <v>15</v>
      </c>
      <c r="J266" s="8"/>
      <c r="K266" s="23">
        <v>20</v>
      </c>
      <c r="L266" s="9">
        <v>18128.105499999998</v>
      </c>
      <c r="M266" s="9">
        <v>362562.11</v>
      </c>
      <c r="N266" s="2">
        <v>2665</v>
      </c>
      <c r="O266" s="2">
        <f t="shared" si="26"/>
        <v>53300</v>
      </c>
      <c r="P266" s="2">
        <f t="shared" si="23"/>
        <v>3198</v>
      </c>
      <c r="Q266" s="2">
        <f t="shared" si="27"/>
        <v>63960</v>
      </c>
      <c r="R266" s="18"/>
      <c r="S266" s="21">
        <f t="shared" si="24"/>
        <v>2718.3</v>
      </c>
      <c r="T266" s="21">
        <f t="shared" si="25"/>
        <v>54366</v>
      </c>
    </row>
    <row r="267" spans="1:20" ht="36" x14ac:dyDescent="0.25">
      <c r="A267" s="4">
        <v>278</v>
      </c>
      <c r="B267" s="4" t="s">
        <v>9</v>
      </c>
      <c r="C267" s="17" t="s">
        <v>551</v>
      </c>
      <c r="D267" s="17" t="s">
        <v>552</v>
      </c>
      <c r="E267" s="6">
        <v>2012</v>
      </c>
      <c r="F267" s="5" t="s">
        <v>12</v>
      </c>
      <c r="G267" s="5" t="s">
        <v>13</v>
      </c>
      <c r="H267" s="7" t="s">
        <v>14</v>
      </c>
      <c r="I267" s="5" t="s">
        <v>15</v>
      </c>
      <c r="J267" s="8"/>
      <c r="K267" s="23">
        <v>4</v>
      </c>
      <c r="L267" s="9">
        <v>257366.39249999999</v>
      </c>
      <c r="M267" s="9">
        <v>1029465.57</v>
      </c>
      <c r="N267" s="2">
        <v>27874</v>
      </c>
      <c r="O267" s="2">
        <f t="shared" si="26"/>
        <v>111496</v>
      </c>
      <c r="P267" s="2">
        <f t="shared" si="23"/>
        <v>33448.799999999996</v>
      </c>
      <c r="Q267" s="2">
        <f t="shared" si="27"/>
        <v>133795.19999999998</v>
      </c>
      <c r="R267" s="18"/>
      <c r="S267" s="21">
        <f t="shared" si="24"/>
        <v>28431.479999999996</v>
      </c>
      <c r="T267" s="21">
        <f t="shared" si="25"/>
        <v>113725.91999999998</v>
      </c>
    </row>
    <row r="268" spans="1:20" ht="24" x14ac:dyDescent="0.25">
      <c r="A268" s="4">
        <v>279</v>
      </c>
      <c r="B268" s="4" t="s">
        <v>9</v>
      </c>
      <c r="C268" s="17" t="s">
        <v>553</v>
      </c>
      <c r="D268" s="17" t="s">
        <v>554</v>
      </c>
      <c r="E268" s="6">
        <v>2012</v>
      </c>
      <c r="F268" s="5" t="s">
        <v>12</v>
      </c>
      <c r="G268" s="5" t="s">
        <v>13</v>
      </c>
      <c r="H268" s="7" t="s">
        <v>14</v>
      </c>
      <c r="I268" s="5" t="s">
        <v>15</v>
      </c>
      <c r="J268" s="8"/>
      <c r="K268" s="23">
        <v>1</v>
      </c>
      <c r="L268" s="9">
        <v>257366.39</v>
      </c>
      <c r="M268" s="9">
        <v>257366.39</v>
      </c>
      <c r="N268" s="2">
        <v>27874</v>
      </c>
      <c r="O268" s="2">
        <f t="shared" si="26"/>
        <v>27874</v>
      </c>
      <c r="P268" s="2">
        <f t="shared" si="23"/>
        <v>33448.799999999996</v>
      </c>
      <c r="Q268" s="2">
        <f t="shared" si="27"/>
        <v>33448.799999999996</v>
      </c>
      <c r="R268" s="18"/>
      <c r="S268" s="21">
        <f t="shared" si="24"/>
        <v>28431.479999999996</v>
      </c>
      <c r="T268" s="21">
        <f t="shared" si="25"/>
        <v>28431.479999999996</v>
      </c>
    </row>
    <row r="269" spans="1:20" ht="24" x14ac:dyDescent="0.25">
      <c r="A269" s="4">
        <v>280</v>
      </c>
      <c r="B269" s="4" t="s">
        <v>9</v>
      </c>
      <c r="C269" s="17" t="s">
        <v>555</v>
      </c>
      <c r="D269" s="17" t="s">
        <v>556</v>
      </c>
      <c r="E269" s="6">
        <v>2012</v>
      </c>
      <c r="F269" s="5" t="s">
        <v>12</v>
      </c>
      <c r="G269" s="5" t="s">
        <v>13</v>
      </c>
      <c r="H269" s="7" t="s">
        <v>14</v>
      </c>
      <c r="I269" s="5" t="s">
        <v>15</v>
      </c>
      <c r="J269" s="8"/>
      <c r="K269" s="23">
        <v>1</v>
      </c>
      <c r="L269" s="9">
        <v>718738.32</v>
      </c>
      <c r="M269" s="9">
        <v>718738.32</v>
      </c>
      <c r="N269" s="2">
        <v>77843</v>
      </c>
      <c r="O269" s="2">
        <f t="shared" si="26"/>
        <v>77843</v>
      </c>
      <c r="P269" s="2">
        <f t="shared" si="23"/>
        <v>93411.599999999991</v>
      </c>
      <c r="Q269" s="2">
        <f t="shared" si="27"/>
        <v>93411.599999999991</v>
      </c>
      <c r="R269" s="18"/>
      <c r="S269" s="21">
        <f t="shared" si="24"/>
        <v>79399.859999999986</v>
      </c>
      <c r="T269" s="21">
        <f t="shared" si="25"/>
        <v>79399.859999999986</v>
      </c>
    </row>
    <row r="270" spans="1:20" ht="24" x14ac:dyDescent="0.25">
      <c r="A270" s="4">
        <v>281</v>
      </c>
      <c r="B270" s="4" t="s">
        <v>9</v>
      </c>
      <c r="C270" s="17" t="s">
        <v>557</v>
      </c>
      <c r="D270" s="17" t="s">
        <v>558</v>
      </c>
      <c r="E270" s="6">
        <v>2012</v>
      </c>
      <c r="F270" s="5" t="s">
        <v>12</v>
      </c>
      <c r="G270" s="5" t="s">
        <v>37</v>
      </c>
      <c r="H270" s="7" t="s">
        <v>14</v>
      </c>
      <c r="I270" s="5" t="s">
        <v>15</v>
      </c>
      <c r="J270" s="8"/>
      <c r="K270" s="23">
        <v>2</v>
      </c>
      <c r="L270" s="9">
        <v>755853.57499999995</v>
      </c>
      <c r="M270" s="9">
        <v>1511707.15</v>
      </c>
      <c r="N270" s="2">
        <v>40931</v>
      </c>
      <c r="O270" s="2">
        <f t="shared" si="26"/>
        <v>81862</v>
      </c>
      <c r="P270" s="2">
        <f t="shared" si="23"/>
        <v>49117.2</v>
      </c>
      <c r="Q270" s="2">
        <f t="shared" si="27"/>
        <v>98234.4</v>
      </c>
      <c r="R270" s="18"/>
      <c r="S270" s="21">
        <f t="shared" si="24"/>
        <v>41749.619999999995</v>
      </c>
      <c r="T270" s="21">
        <f t="shared" si="25"/>
        <v>83499.239999999991</v>
      </c>
    </row>
    <row r="271" spans="1:20" ht="48" x14ac:dyDescent="0.25">
      <c r="A271" s="4">
        <v>282</v>
      </c>
      <c r="B271" s="4" t="s">
        <v>9</v>
      </c>
      <c r="C271" s="17" t="s">
        <v>559</v>
      </c>
      <c r="D271" s="17" t="s">
        <v>560</v>
      </c>
      <c r="E271" s="6">
        <v>2012</v>
      </c>
      <c r="F271" s="5" t="s">
        <v>12</v>
      </c>
      <c r="G271" s="5" t="s">
        <v>13</v>
      </c>
      <c r="H271" s="7" t="s">
        <v>14</v>
      </c>
      <c r="I271" s="5" t="s">
        <v>15</v>
      </c>
      <c r="J271" s="8"/>
      <c r="K271" s="23">
        <v>1</v>
      </c>
      <c r="L271" s="9">
        <v>645932.74</v>
      </c>
      <c r="M271" s="9">
        <v>645932.74</v>
      </c>
      <c r="N271" s="2">
        <v>69957</v>
      </c>
      <c r="O271" s="2">
        <f t="shared" si="26"/>
        <v>69957</v>
      </c>
      <c r="P271" s="2">
        <f t="shared" si="23"/>
        <v>83948.4</v>
      </c>
      <c r="Q271" s="2">
        <f t="shared" si="27"/>
        <v>83948.4</v>
      </c>
      <c r="R271" s="18"/>
      <c r="S271" s="21">
        <f t="shared" si="24"/>
        <v>71356.14</v>
      </c>
      <c r="T271" s="21">
        <f t="shared" si="25"/>
        <v>71356.14</v>
      </c>
    </row>
    <row r="272" spans="1:20" ht="36" x14ac:dyDescent="0.25">
      <c r="A272" s="4">
        <v>283</v>
      </c>
      <c r="B272" s="4" t="s">
        <v>9</v>
      </c>
      <c r="C272" s="17" t="s">
        <v>561</v>
      </c>
      <c r="D272" s="17" t="s">
        <v>562</v>
      </c>
      <c r="E272" s="6">
        <v>2012</v>
      </c>
      <c r="F272" s="5" t="s">
        <v>12</v>
      </c>
      <c r="G272" s="5" t="s">
        <v>37</v>
      </c>
      <c r="H272" s="7" t="s">
        <v>14</v>
      </c>
      <c r="I272" s="5" t="s">
        <v>15</v>
      </c>
      <c r="J272" s="8"/>
      <c r="K272" s="23">
        <v>1</v>
      </c>
      <c r="L272" s="9">
        <v>481501.46</v>
      </c>
      <c r="M272" s="9">
        <v>481501.46</v>
      </c>
      <c r="N272" s="2">
        <v>26074</v>
      </c>
      <c r="O272" s="2">
        <f t="shared" si="26"/>
        <v>26074</v>
      </c>
      <c r="P272" s="2">
        <f t="shared" si="23"/>
        <v>31288.799999999999</v>
      </c>
      <c r="Q272" s="2">
        <f t="shared" si="27"/>
        <v>31288.799999999999</v>
      </c>
      <c r="R272" s="18"/>
      <c r="S272" s="21">
        <f t="shared" si="24"/>
        <v>26595.48</v>
      </c>
      <c r="T272" s="21">
        <f t="shared" si="25"/>
        <v>26595.48</v>
      </c>
    </row>
    <row r="273" spans="1:20" ht="24" x14ac:dyDescent="0.25">
      <c r="A273" s="4">
        <v>284</v>
      </c>
      <c r="B273" s="4" t="s">
        <v>9</v>
      </c>
      <c r="C273" s="17" t="s">
        <v>563</v>
      </c>
      <c r="D273" s="17" t="s">
        <v>564</v>
      </c>
      <c r="E273" s="6">
        <v>2014</v>
      </c>
      <c r="F273" s="5" t="s">
        <v>12</v>
      </c>
      <c r="G273" s="5" t="s">
        <v>13</v>
      </c>
      <c r="H273" s="7" t="s">
        <v>14</v>
      </c>
      <c r="I273" s="5" t="s">
        <v>15</v>
      </c>
      <c r="J273" s="8"/>
      <c r="K273" s="23">
        <v>10</v>
      </c>
      <c r="L273" s="9">
        <v>111.708</v>
      </c>
      <c r="M273" s="9">
        <v>1117.08</v>
      </c>
      <c r="N273" s="2">
        <v>32</v>
      </c>
      <c r="O273" s="2">
        <f t="shared" si="26"/>
        <v>320</v>
      </c>
      <c r="P273" s="2">
        <f t="shared" si="23"/>
        <v>38.4</v>
      </c>
      <c r="Q273" s="2">
        <f t="shared" si="27"/>
        <v>384</v>
      </c>
      <c r="R273" s="18"/>
      <c r="S273" s="21">
        <f t="shared" si="24"/>
        <v>32.64</v>
      </c>
      <c r="T273" s="21">
        <f t="shared" si="25"/>
        <v>326.39999999999998</v>
      </c>
    </row>
    <row r="274" spans="1:20" ht="36" x14ac:dyDescent="0.25">
      <c r="A274" s="4">
        <v>285</v>
      </c>
      <c r="B274" s="4" t="s">
        <v>9</v>
      </c>
      <c r="C274" s="17" t="s">
        <v>565</v>
      </c>
      <c r="D274" s="17" t="s">
        <v>566</v>
      </c>
      <c r="E274" s="6">
        <v>2014</v>
      </c>
      <c r="F274" s="5" t="s">
        <v>12</v>
      </c>
      <c r="G274" s="5" t="s">
        <v>13</v>
      </c>
      <c r="H274" s="7" t="s">
        <v>14</v>
      </c>
      <c r="I274" s="5" t="s">
        <v>15</v>
      </c>
      <c r="J274" s="8"/>
      <c r="K274" s="23">
        <v>1</v>
      </c>
      <c r="L274" s="9">
        <v>7311.89</v>
      </c>
      <c r="M274" s="9">
        <v>7311.89</v>
      </c>
      <c r="N274" s="2">
        <v>2068</v>
      </c>
      <c r="O274" s="2">
        <f t="shared" si="26"/>
        <v>2068</v>
      </c>
      <c r="P274" s="2">
        <f t="shared" si="23"/>
        <v>2481.6</v>
      </c>
      <c r="Q274" s="2">
        <f t="shared" si="27"/>
        <v>2481.6</v>
      </c>
      <c r="R274" s="18"/>
      <c r="S274" s="21">
        <f t="shared" si="24"/>
        <v>2109.36</v>
      </c>
      <c r="T274" s="21">
        <f t="shared" si="25"/>
        <v>2109.36</v>
      </c>
    </row>
    <row r="275" spans="1:20" ht="24" x14ac:dyDescent="0.25">
      <c r="A275" s="4">
        <v>286</v>
      </c>
      <c r="B275" s="4" t="s">
        <v>9</v>
      </c>
      <c r="C275" s="17" t="s">
        <v>567</v>
      </c>
      <c r="D275" s="17" t="s">
        <v>568</v>
      </c>
      <c r="E275" s="6">
        <v>2014</v>
      </c>
      <c r="F275" s="5" t="s">
        <v>12</v>
      </c>
      <c r="G275" s="5" t="s">
        <v>13</v>
      </c>
      <c r="H275" s="7" t="s">
        <v>14</v>
      </c>
      <c r="I275" s="5" t="s">
        <v>15</v>
      </c>
      <c r="J275" s="8"/>
      <c r="K275" s="23">
        <v>1</v>
      </c>
      <c r="L275" s="9">
        <v>934.12</v>
      </c>
      <c r="M275" s="19">
        <v>934.12</v>
      </c>
      <c r="N275" s="2">
        <v>264</v>
      </c>
      <c r="O275" s="2">
        <f t="shared" si="26"/>
        <v>264</v>
      </c>
      <c r="P275" s="2">
        <f t="shared" si="23"/>
        <v>316.8</v>
      </c>
      <c r="Q275" s="2">
        <f t="shared" si="27"/>
        <v>316.8</v>
      </c>
      <c r="R275" s="18"/>
      <c r="S275" s="21">
        <f t="shared" si="24"/>
        <v>269.28000000000003</v>
      </c>
      <c r="T275" s="21">
        <f t="shared" si="25"/>
        <v>269.28000000000003</v>
      </c>
    </row>
    <row r="276" spans="1:20" ht="36" x14ac:dyDescent="0.25">
      <c r="A276" s="4">
        <v>287</v>
      </c>
      <c r="B276" s="4" t="s">
        <v>9</v>
      </c>
      <c r="C276" s="17" t="s">
        <v>569</v>
      </c>
      <c r="D276" s="17" t="s">
        <v>570</v>
      </c>
      <c r="E276" s="6">
        <v>2014</v>
      </c>
      <c r="F276" s="5" t="s">
        <v>12</v>
      </c>
      <c r="G276" s="5" t="s">
        <v>13</v>
      </c>
      <c r="H276" s="7" t="s">
        <v>14</v>
      </c>
      <c r="I276" s="5" t="s">
        <v>15</v>
      </c>
      <c r="J276" s="8"/>
      <c r="K276" s="23">
        <v>14</v>
      </c>
      <c r="L276" s="9">
        <v>8246.0028571428575</v>
      </c>
      <c r="M276" s="9">
        <v>115444.04</v>
      </c>
      <c r="N276" s="2">
        <v>2332</v>
      </c>
      <c r="O276" s="2">
        <f t="shared" si="26"/>
        <v>32648</v>
      </c>
      <c r="P276" s="2">
        <f t="shared" si="23"/>
        <v>2798.4</v>
      </c>
      <c r="Q276" s="2">
        <f t="shared" si="27"/>
        <v>39177.599999999999</v>
      </c>
      <c r="R276" s="18"/>
      <c r="S276" s="21">
        <f t="shared" si="24"/>
        <v>2378.6400000000003</v>
      </c>
      <c r="T276" s="21">
        <f t="shared" si="25"/>
        <v>33300.959999999999</v>
      </c>
    </row>
    <row r="277" spans="1:20" ht="36" x14ac:dyDescent="0.25">
      <c r="A277" s="4">
        <v>288</v>
      </c>
      <c r="B277" s="4" t="s">
        <v>9</v>
      </c>
      <c r="C277" s="17" t="s">
        <v>571</v>
      </c>
      <c r="D277" s="17" t="s">
        <v>572</v>
      </c>
      <c r="E277" s="6">
        <v>2014</v>
      </c>
      <c r="F277" s="5" t="s">
        <v>12</v>
      </c>
      <c r="G277" s="5" t="s">
        <v>13</v>
      </c>
      <c r="H277" s="7" t="s">
        <v>14</v>
      </c>
      <c r="I277" s="5" t="s">
        <v>15</v>
      </c>
      <c r="J277" s="8"/>
      <c r="K277" s="23">
        <v>8</v>
      </c>
      <c r="L277" s="9">
        <v>8246.0025000000005</v>
      </c>
      <c r="M277" s="9">
        <v>65968.02</v>
      </c>
      <c r="N277" s="2">
        <v>1718</v>
      </c>
      <c r="O277" s="2">
        <f t="shared" si="26"/>
        <v>13744</v>
      </c>
      <c r="P277" s="2">
        <f t="shared" si="23"/>
        <v>2061.6</v>
      </c>
      <c r="Q277" s="2">
        <f t="shared" si="27"/>
        <v>16492.8</v>
      </c>
      <c r="R277" s="18"/>
      <c r="S277" s="21">
        <f t="shared" si="24"/>
        <v>1752.36</v>
      </c>
      <c r="T277" s="21">
        <f t="shared" si="25"/>
        <v>14018.88</v>
      </c>
    </row>
    <row r="278" spans="1:20" ht="36" x14ac:dyDescent="0.25">
      <c r="A278" s="4">
        <v>289</v>
      </c>
      <c r="B278" s="4" t="s">
        <v>9</v>
      </c>
      <c r="C278" s="17" t="s">
        <v>573</v>
      </c>
      <c r="D278" s="17" t="s">
        <v>574</v>
      </c>
      <c r="E278" s="6">
        <v>2014</v>
      </c>
      <c r="F278" s="5" t="s">
        <v>12</v>
      </c>
      <c r="G278" s="5" t="s">
        <v>13</v>
      </c>
      <c r="H278" s="7" t="s">
        <v>14</v>
      </c>
      <c r="I278" s="5" t="s">
        <v>15</v>
      </c>
      <c r="J278" s="8"/>
      <c r="K278" s="23">
        <v>2</v>
      </c>
      <c r="L278" s="9">
        <v>1997.08</v>
      </c>
      <c r="M278" s="9">
        <v>3994.16</v>
      </c>
      <c r="N278" s="2">
        <v>565</v>
      </c>
      <c r="O278" s="2">
        <f t="shared" si="26"/>
        <v>1130</v>
      </c>
      <c r="P278" s="2">
        <f t="shared" si="23"/>
        <v>678</v>
      </c>
      <c r="Q278" s="2">
        <f t="shared" si="27"/>
        <v>1356</v>
      </c>
      <c r="R278" s="18"/>
      <c r="S278" s="21">
        <f t="shared" si="24"/>
        <v>576.30000000000007</v>
      </c>
      <c r="T278" s="21">
        <f t="shared" si="25"/>
        <v>1152.6000000000001</v>
      </c>
    </row>
    <row r="279" spans="1:20" ht="24" x14ac:dyDescent="0.25">
      <c r="A279" s="4">
        <v>290</v>
      </c>
      <c r="B279" s="4" t="s">
        <v>9</v>
      </c>
      <c r="C279" s="17" t="s">
        <v>575</v>
      </c>
      <c r="D279" s="17" t="s">
        <v>576</v>
      </c>
      <c r="E279" s="6">
        <v>2014</v>
      </c>
      <c r="F279" s="5" t="s">
        <v>12</v>
      </c>
      <c r="G279" s="5" t="s">
        <v>13</v>
      </c>
      <c r="H279" s="7" t="s">
        <v>14</v>
      </c>
      <c r="I279" s="5" t="s">
        <v>15</v>
      </c>
      <c r="J279" s="8"/>
      <c r="K279" s="23">
        <v>54</v>
      </c>
      <c r="L279" s="9">
        <v>2898.987222222222</v>
      </c>
      <c r="M279" s="9">
        <v>156545.31</v>
      </c>
      <c r="N279" s="2">
        <v>820</v>
      </c>
      <c r="O279" s="2">
        <f t="shared" si="26"/>
        <v>44280</v>
      </c>
      <c r="P279" s="2">
        <f t="shared" si="23"/>
        <v>984</v>
      </c>
      <c r="Q279" s="2">
        <f t="shared" si="27"/>
        <v>53136</v>
      </c>
      <c r="R279" s="18"/>
      <c r="S279" s="21">
        <f t="shared" si="24"/>
        <v>836.4</v>
      </c>
      <c r="T279" s="21">
        <f t="shared" si="25"/>
        <v>45165.599999999999</v>
      </c>
    </row>
    <row r="280" spans="1:20" ht="24" x14ac:dyDescent="0.25">
      <c r="A280" s="4">
        <v>291</v>
      </c>
      <c r="B280" s="4" t="s">
        <v>9</v>
      </c>
      <c r="C280" s="17" t="s">
        <v>577</v>
      </c>
      <c r="D280" s="17" t="s">
        <v>578</v>
      </c>
      <c r="E280" s="6">
        <v>2014</v>
      </c>
      <c r="F280" s="5" t="s">
        <v>12</v>
      </c>
      <c r="G280" s="5" t="s">
        <v>13</v>
      </c>
      <c r="H280" s="7" t="s">
        <v>14</v>
      </c>
      <c r="I280" s="5" t="s">
        <v>15</v>
      </c>
      <c r="J280" s="8"/>
      <c r="K280" s="23">
        <v>15</v>
      </c>
      <c r="L280" s="9">
        <v>1288.4373333333335</v>
      </c>
      <c r="M280" s="9">
        <v>19326.560000000001</v>
      </c>
      <c r="N280" s="2">
        <v>364</v>
      </c>
      <c r="O280" s="2">
        <f t="shared" si="26"/>
        <v>5460</v>
      </c>
      <c r="P280" s="2">
        <f t="shared" si="23"/>
        <v>436.8</v>
      </c>
      <c r="Q280" s="2">
        <f t="shared" si="27"/>
        <v>6552</v>
      </c>
      <c r="R280" s="18"/>
      <c r="S280" s="21">
        <f t="shared" si="24"/>
        <v>371.28000000000003</v>
      </c>
      <c r="T280" s="21">
        <f t="shared" si="25"/>
        <v>5569.2</v>
      </c>
    </row>
    <row r="281" spans="1:20" ht="36" x14ac:dyDescent="0.25">
      <c r="A281" s="4">
        <v>292</v>
      </c>
      <c r="B281" s="4" t="s">
        <v>9</v>
      </c>
      <c r="C281" s="17" t="s">
        <v>579</v>
      </c>
      <c r="D281" s="17" t="s">
        <v>580</v>
      </c>
      <c r="E281" s="6">
        <v>2010</v>
      </c>
      <c r="F281" s="5" t="s">
        <v>12</v>
      </c>
      <c r="G281" s="5" t="s">
        <v>13</v>
      </c>
      <c r="H281" s="7" t="s">
        <v>14</v>
      </c>
      <c r="I281" s="5" t="s">
        <v>15</v>
      </c>
      <c r="J281" s="8"/>
      <c r="K281" s="23">
        <v>1</v>
      </c>
      <c r="L281" s="9">
        <v>408285.74</v>
      </c>
      <c r="M281" s="9">
        <v>408285.74</v>
      </c>
      <c r="N281" s="2">
        <v>49909</v>
      </c>
      <c r="O281" s="2">
        <f t="shared" si="26"/>
        <v>49909</v>
      </c>
      <c r="P281" s="2">
        <f t="shared" si="23"/>
        <v>59890.799999999996</v>
      </c>
      <c r="Q281" s="2">
        <f t="shared" si="27"/>
        <v>59890.799999999996</v>
      </c>
      <c r="R281" s="18"/>
      <c r="S281" s="21">
        <f t="shared" si="24"/>
        <v>50907.179999999993</v>
      </c>
      <c r="T281" s="21">
        <f t="shared" si="25"/>
        <v>50907.179999999993</v>
      </c>
    </row>
    <row r="282" spans="1:20" ht="36" x14ac:dyDescent="0.25">
      <c r="A282" s="4">
        <v>293</v>
      </c>
      <c r="B282" s="4" t="s">
        <v>9</v>
      </c>
      <c r="C282" s="17" t="s">
        <v>581</v>
      </c>
      <c r="D282" s="17" t="s">
        <v>582</v>
      </c>
      <c r="E282" s="6">
        <v>2012</v>
      </c>
      <c r="F282" s="5" t="s">
        <v>12</v>
      </c>
      <c r="G282" s="5" t="s">
        <v>13</v>
      </c>
      <c r="H282" s="7" t="s">
        <v>14</v>
      </c>
      <c r="I282" s="5" t="s">
        <v>15</v>
      </c>
      <c r="J282" s="8"/>
      <c r="K282" s="23">
        <v>1</v>
      </c>
      <c r="L282" s="9">
        <v>152015.42000000001</v>
      </c>
      <c r="M282" s="9">
        <v>152015.42000000001</v>
      </c>
      <c r="N282" s="2">
        <v>22344</v>
      </c>
      <c r="O282" s="2">
        <f t="shared" si="26"/>
        <v>22344</v>
      </c>
      <c r="P282" s="2">
        <f t="shared" si="23"/>
        <v>26812.799999999999</v>
      </c>
      <c r="Q282" s="2">
        <f t="shared" si="27"/>
        <v>26812.799999999999</v>
      </c>
      <c r="R282" s="18"/>
      <c r="S282" s="21">
        <f t="shared" si="24"/>
        <v>22790.879999999997</v>
      </c>
      <c r="T282" s="21">
        <f t="shared" si="25"/>
        <v>22790.879999999997</v>
      </c>
    </row>
    <row r="283" spans="1:20" ht="48" x14ac:dyDescent="0.25">
      <c r="A283" s="4">
        <v>294</v>
      </c>
      <c r="B283" s="4" t="s">
        <v>9</v>
      </c>
      <c r="C283" s="17" t="s">
        <v>583</v>
      </c>
      <c r="D283" s="17" t="s">
        <v>584</v>
      </c>
      <c r="E283" s="6">
        <v>2012</v>
      </c>
      <c r="F283" s="5" t="s">
        <v>12</v>
      </c>
      <c r="G283" s="5" t="s">
        <v>13</v>
      </c>
      <c r="H283" s="7" t="s">
        <v>14</v>
      </c>
      <c r="I283" s="5" t="s">
        <v>15</v>
      </c>
      <c r="J283" s="8"/>
      <c r="K283" s="23">
        <v>1</v>
      </c>
      <c r="L283" s="9">
        <v>339667.02</v>
      </c>
      <c r="M283" s="9">
        <v>339667.02</v>
      </c>
      <c r="N283" s="2">
        <v>49926</v>
      </c>
      <c r="O283" s="2">
        <f t="shared" si="26"/>
        <v>49926</v>
      </c>
      <c r="P283" s="2">
        <f t="shared" si="23"/>
        <v>59911.199999999997</v>
      </c>
      <c r="Q283" s="2">
        <f t="shared" si="27"/>
        <v>59911.199999999997</v>
      </c>
      <c r="R283" s="18"/>
      <c r="S283" s="21">
        <f t="shared" si="24"/>
        <v>50924.52</v>
      </c>
      <c r="T283" s="21">
        <f t="shared" si="25"/>
        <v>50924.52</v>
      </c>
    </row>
    <row r="284" spans="1:20" ht="24" x14ac:dyDescent="0.25">
      <c r="A284" s="4">
        <v>295</v>
      </c>
      <c r="B284" s="4" t="s">
        <v>9</v>
      </c>
      <c r="C284" s="17" t="s">
        <v>585</v>
      </c>
      <c r="D284" s="17" t="s">
        <v>586</v>
      </c>
      <c r="E284" s="6">
        <v>2014</v>
      </c>
      <c r="F284" s="5" t="s">
        <v>12</v>
      </c>
      <c r="G284" s="5" t="s">
        <v>13</v>
      </c>
      <c r="H284" s="7" t="s">
        <v>14</v>
      </c>
      <c r="I284" s="5" t="s">
        <v>15</v>
      </c>
      <c r="J284" s="8"/>
      <c r="K284" s="23">
        <v>7</v>
      </c>
      <c r="L284" s="9">
        <v>84855.768571428576</v>
      </c>
      <c r="M284" s="9">
        <v>593990.38</v>
      </c>
      <c r="N284" s="2">
        <v>23995</v>
      </c>
      <c r="O284" s="2">
        <f t="shared" si="26"/>
        <v>167965</v>
      </c>
      <c r="P284" s="2">
        <f t="shared" si="23"/>
        <v>28794</v>
      </c>
      <c r="Q284" s="2">
        <f t="shared" si="27"/>
        <v>201558</v>
      </c>
      <c r="R284" s="18"/>
      <c r="S284" s="21">
        <f t="shared" si="24"/>
        <v>24474.9</v>
      </c>
      <c r="T284" s="21">
        <f t="shared" si="25"/>
        <v>171324.3</v>
      </c>
    </row>
    <row r="285" spans="1:20" ht="24" x14ac:dyDescent="0.25">
      <c r="A285" s="4">
        <v>296</v>
      </c>
      <c r="B285" s="4" t="s">
        <v>9</v>
      </c>
      <c r="C285" s="17" t="s">
        <v>587</v>
      </c>
      <c r="D285" s="17" t="s">
        <v>588</v>
      </c>
      <c r="E285" s="6">
        <v>2014</v>
      </c>
      <c r="F285" s="5" t="s">
        <v>12</v>
      </c>
      <c r="G285" s="5" t="s">
        <v>13</v>
      </c>
      <c r="H285" s="7" t="s">
        <v>14</v>
      </c>
      <c r="I285" s="5" t="s">
        <v>15</v>
      </c>
      <c r="J285" s="8"/>
      <c r="K285" s="23">
        <v>13</v>
      </c>
      <c r="L285" s="9">
        <v>108826.72153846153</v>
      </c>
      <c r="M285" s="9">
        <v>1414747.38</v>
      </c>
      <c r="N285" s="2">
        <v>30773</v>
      </c>
      <c r="O285" s="2">
        <f t="shared" si="26"/>
        <v>400049</v>
      </c>
      <c r="P285" s="2">
        <f t="shared" si="23"/>
        <v>36927.599999999999</v>
      </c>
      <c r="Q285" s="2">
        <f t="shared" si="27"/>
        <v>480058.8</v>
      </c>
      <c r="R285" s="18"/>
      <c r="S285" s="21">
        <f t="shared" si="24"/>
        <v>31388.46</v>
      </c>
      <c r="T285" s="21">
        <f t="shared" si="25"/>
        <v>408049.98</v>
      </c>
    </row>
    <row r="286" spans="1:20" ht="36" x14ac:dyDescent="0.25">
      <c r="A286" s="4">
        <v>297</v>
      </c>
      <c r="B286" s="4" t="s">
        <v>9</v>
      </c>
      <c r="C286" s="17" t="s">
        <v>589</v>
      </c>
      <c r="D286" s="17" t="s">
        <v>590</v>
      </c>
      <c r="E286" s="6">
        <v>2012</v>
      </c>
      <c r="F286" s="5" t="s">
        <v>12</v>
      </c>
      <c r="G286" s="5" t="s">
        <v>13</v>
      </c>
      <c r="H286" s="7" t="s">
        <v>14</v>
      </c>
      <c r="I286" s="5" t="s">
        <v>15</v>
      </c>
      <c r="J286" s="8"/>
      <c r="K286" s="23">
        <v>1</v>
      </c>
      <c r="L286" s="9">
        <v>590142.43999999994</v>
      </c>
      <c r="M286" s="9">
        <v>590142.43999999994</v>
      </c>
      <c r="N286" s="2">
        <v>86742</v>
      </c>
      <c r="O286" s="2">
        <f t="shared" si="26"/>
        <v>86742</v>
      </c>
      <c r="P286" s="2">
        <f t="shared" si="23"/>
        <v>104090.4</v>
      </c>
      <c r="Q286" s="2">
        <f t="shared" si="27"/>
        <v>104090.4</v>
      </c>
      <c r="R286" s="18"/>
      <c r="S286" s="21">
        <f t="shared" si="24"/>
        <v>88476.84</v>
      </c>
      <c r="T286" s="21">
        <f t="shared" si="25"/>
        <v>88476.84</v>
      </c>
    </row>
    <row r="287" spans="1:20" ht="24" x14ac:dyDescent="0.25">
      <c r="A287" s="4">
        <v>298</v>
      </c>
      <c r="B287" s="4" t="s">
        <v>9</v>
      </c>
      <c r="C287" s="17" t="s">
        <v>591</v>
      </c>
      <c r="D287" s="17" t="s">
        <v>592</v>
      </c>
      <c r="E287" s="6">
        <v>2012</v>
      </c>
      <c r="F287" s="5" t="s">
        <v>12</v>
      </c>
      <c r="G287" s="5" t="s">
        <v>13</v>
      </c>
      <c r="H287" s="7" t="s">
        <v>14</v>
      </c>
      <c r="I287" s="5" t="s">
        <v>15</v>
      </c>
      <c r="J287" s="8"/>
      <c r="K287" s="23">
        <v>1</v>
      </c>
      <c r="L287" s="9">
        <v>3488.12</v>
      </c>
      <c r="M287" s="9">
        <v>3488.12</v>
      </c>
      <c r="N287" s="2">
        <v>513</v>
      </c>
      <c r="O287" s="2">
        <f t="shared" si="26"/>
        <v>513</v>
      </c>
      <c r="P287" s="2">
        <f t="shared" si="23"/>
        <v>615.6</v>
      </c>
      <c r="Q287" s="2">
        <f t="shared" si="27"/>
        <v>615.6</v>
      </c>
      <c r="R287" s="18"/>
      <c r="S287" s="21">
        <f t="shared" si="24"/>
        <v>523.2600000000001</v>
      </c>
      <c r="T287" s="21">
        <f t="shared" si="25"/>
        <v>523.2600000000001</v>
      </c>
    </row>
    <row r="288" spans="1:20" ht="24" x14ac:dyDescent="0.25">
      <c r="A288" s="4">
        <v>299</v>
      </c>
      <c r="B288" s="4" t="s">
        <v>9</v>
      </c>
      <c r="C288" s="17" t="s">
        <v>593</v>
      </c>
      <c r="D288" s="17" t="s">
        <v>594</v>
      </c>
      <c r="E288" s="6">
        <v>2012</v>
      </c>
      <c r="F288" s="5" t="s">
        <v>12</v>
      </c>
      <c r="G288" s="5" t="s">
        <v>13</v>
      </c>
      <c r="H288" s="7" t="s">
        <v>14</v>
      </c>
      <c r="I288" s="5" t="s">
        <v>15</v>
      </c>
      <c r="J288" s="8"/>
      <c r="K288" s="23">
        <f>14-5</f>
        <v>9</v>
      </c>
      <c r="L288" s="9">
        <v>9054.886428571428</v>
      </c>
      <c r="M288" s="9">
        <f t="shared" ref="M288:M290" si="28">J288*L288</f>
        <v>0</v>
      </c>
      <c r="N288" s="2">
        <v>1331</v>
      </c>
      <c r="O288" s="2">
        <f t="shared" si="26"/>
        <v>11979</v>
      </c>
      <c r="P288" s="2">
        <f t="shared" si="23"/>
        <v>1597.2</v>
      </c>
      <c r="Q288" s="2">
        <f t="shared" si="27"/>
        <v>14374.8</v>
      </c>
      <c r="R288" s="18" t="s">
        <v>1748</v>
      </c>
      <c r="S288" s="21">
        <f t="shared" si="24"/>
        <v>1357.6200000000001</v>
      </c>
      <c r="T288" s="21">
        <f t="shared" si="25"/>
        <v>12218.58</v>
      </c>
    </row>
    <row r="289" spans="1:20" ht="24" x14ac:dyDescent="0.25">
      <c r="A289" s="4">
        <v>300</v>
      </c>
      <c r="B289" s="4" t="s">
        <v>9</v>
      </c>
      <c r="C289" s="17" t="s">
        <v>595</v>
      </c>
      <c r="D289" s="17" t="s">
        <v>596</v>
      </c>
      <c r="E289" s="6">
        <v>2012</v>
      </c>
      <c r="F289" s="5" t="s">
        <v>12</v>
      </c>
      <c r="G289" s="5" t="s">
        <v>13</v>
      </c>
      <c r="H289" s="7" t="s">
        <v>14</v>
      </c>
      <c r="I289" s="5" t="s">
        <v>15</v>
      </c>
      <c r="J289" s="8"/>
      <c r="K289" s="23">
        <f>22-1</f>
        <v>21</v>
      </c>
      <c r="L289" s="9">
        <v>9415.0886363636364</v>
      </c>
      <c r="M289" s="9">
        <f t="shared" si="28"/>
        <v>0</v>
      </c>
      <c r="N289" s="2">
        <v>1384</v>
      </c>
      <c r="O289" s="2">
        <f t="shared" si="26"/>
        <v>29064</v>
      </c>
      <c r="P289" s="2">
        <f t="shared" si="23"/>
        <v>1660.8</v>
      </c>
      <c r="Q289" s="2">
        <f t="shared" si="27"/>
        <v>34876.799999999996</v>
      </c>
      <c r="R289" s="18" t="s">
        <v>1749</v>
      </c>
      <c r="S289" s="21">
        <f t="shared" si="24"/>
        <v>1411.68</v>
      </c>
      <c r="T289" s="21">
        <f t="shared" si="25"/>
        <v>29645.279999999999</v>
      </c>
    </row>
    <row r="290" spans="1:20" ht="24" x14ac:dyDescent="0.25">
      <c r="A290" s="4">
        <v>301</v>
      </c>
      <c r="B290" s="4" t="s">
        <v>9</v>
      </c>
      <c r="C290" s="17" t="s">
        <v>597</v>
      </c>
      <c r="D290" s="17" t="s">
        <v>598</v>
      </c>
      <c r="E290" s="6">
        <v>2012</v>
      </c>
      <c r="F290" s="5" t="s">
        <v>12</v>
      </c>
      <c r="G290" s="5" t="s">
        <v>13</v>
      </c>
      <c r="H290" s="7" t="s">
        <v>14</v>
      </c>
      <c r="I290" s="5" t="s">
        <v>15</v>
      </c>
      <c r="J290" s="8"/>
      <c r="K290" s="23">
        <f>12-1</f>
        <v>11</v>
      </c>
      <c r="L290" s="9">
        <v>9775.2908333333344</v>
      </c>
      <c r="M290" s="9">
        <f t="shared" si="28"/>
        <v>0</v>
      </c>
      <c r="N290" s="2">
        <v>1437</v>
      </c>
      <c r="O290" s="2">
        <f t="shared" si="26"/>
        <v>15807</v>
      </c>
      <c r="P290" s="2">
        <f t="shared" si="23"/>
        <v>1724.3999999999999</v>
      </c>
      <c r="Q290" s="2">
        <f t="shared" si="27"/>
        <v>18968.399999999998</v>
      </c>
      <c r="R290" s="18" t="s">
        <v>1750</v>
      </c>
      <c r="S290" s="21">
        <f t="shared" si="24"/>
        <v>1465.74</v>
      </c>
      <c r="T290" s="21">
        <f t="shared" si="25"/>
        <v>16123.139999999998</v>
      </c>
    </row>
    <row r="291" spans="1:20" ht="24" x14ac:dyDescent="0.25">
      <c r="A291" s="4">
        <v>302</v>
      </c>
      <c r="B291" s="4" t="s">
        <v>9</v>
      </c>
      <c r="C291" s="17" t="s">
        <v>599</v>
      </c>
      <c r="D291" s="17" t="s">
        <v>600</v>
      </c>
      <c r="E291" s="6">
        <v>2012</v>
      </c>
      <c r="F291" s="5" t="s">
        <v>12</v>
      </c>
      <c r="G291" s="5" t="s">
        <v>13</v>
      </c>
      <c r="H291" s="7" t="s">
        <v>14</v>
      </c>
      <c r="I291" s="5" t="s">
        <v>15</v>
      </c>
      <c r="J291" s="8"/>
      <c r="K291" s="23">
        <v>4</v>
      </c>
      <c r="L291" s="9">
        <v>7974.28</v>
      </c>
      <c r="M291" s="9">
        <v>31897.119999999999</v>
      </c>
      <c r="N291" s="2">
        <v>1172</v>
      </c>
      <c r="O291" s="2">
        <f t="shared" si="26"/>
        <v>4688</v>
      </c>
      <c r="P291" s="2">
        <f t="shared" si="23"/>
        <v>1406.3999999999999</v>
      </c>
      <c r="Q291" s="2">
        <f t="shared" si="27"/>
        <v>5625.5999999999995</v>
      </c>
      <c r="R291" s="18"/>
      <c r="S291" s="21">
        <f t="shared" si="24"/>
        <v>1195.4399999999998</v>
      </c>
      <c r="T291" s="21">
        <f t="shared" si="25"/>
        <v>4781.7599999999993</v>
      </c>
    </row>
    <row r="292" spans="1:20" ht="24" x14ac:dyDescent="0.25">
      <c r="A292" s="4">
        <v>303</v>
      </c>
      <c r="B292" s="4" t="s">
        <v>9</v>
      </c>
      <c r="C292" s="17" t="s">
        <v>601</v>
      </c>
      <c r="D292" s="17" t="s">
        <v>602</v>
      </c>
      <c r="E292" s="6">
        <v>2012</v>
      </c>
      <c r="F292" s="5" t="s">
        <v>12</v>
      </c>
      <c r="G292" s="5" t="s">
        <v>13</v>
      </c>
      <c r="H292" s="7" t="s">
        <v>14</v>
      </c>
      <c r="I292" s="5" t="s">
        <v>15</v>
      </c>
      <c r="J292" s="8"/>
      <c r="K292" s="23">
        <v>11</v>
      </c>
      <c r="L292" s="9">
        <v>8334.4818181818191</v>
      </c>
      <c r="M292" s="9">
        <v>91679.3</v>
      </c>
      <c r="N292" s="2">
        <v>1225</v>
      </c>
      <c r="O292" s="2">
        <f t="shared" si="26"/>
        <v>13475</v>
      </c>
      <c r="P292" s="2">
        <f t="shared" si="23"/>
        <v>1470</v>
      </c>
      <c r="Q292" s="2">
        <f t="shared" si="27"/>
        <v>16170</v>
      </c>
      <c r="R292" s="18"/>
      <c r="S292" s="21">
        <f t="shared" si="24"/>
        <v>1249.5</v>
      </c>
      <c r="T292" s="21">
        <f t="shared" si="25"/>
        <v>13744.499999999998</v>
      </c>
    </row>
    <row r="293" spans="1:20" ht="24" x14ac:dyDescent="0.25">
      <c r="A293" s="4">
        <v>304</v>
      </c>
      <c r="B293" s="4" t="s">
        <v>9</v>
      </c>
      <c r="C293" s="17" t="s">
        <v>603</v>
      </c>
      <c r="D293" s="17" t="s">
        <v>604</v>
      </c>
      <c r="E293" s="6">
        <v>2016</v>
      </c>
      <c r="F293" s="5" t="s">
        <v>12</v>
      </c>
      <c r="G293" s="5" t="s">
        <v>13</v>
      </c>
      <c r="H293" s="7" t="s">
        <v>14</v>
      </c>
      <c r="I293" s="5" t="s">
        <v>15</v>
      </c>
      <c r="J293" s="8"/>
      <c r="K293" s="23">
        <v>34</v>
      </c>
      <c r="L293" s="9">
        <v>1071.9585294117646</v>
      </c>
      <c r="M293" s="9">
        <v>36446.589999999997</v>
      </c>
      <c r="N293" s="2">
        <v>476</v>
      </c>
      <c r="O293" s="2">
        <f t="shared" si="26"/>
        <v>16184</v>
      </c>
      <c r="P293" s="2">
        <f t="shared" si="23"/>
        <v>571.19999999999993</v>
      </c>
      <c r="Q293" s="2">
        <f t="shared" si="27"/>
        <v>19420.8</v>
      </c>
      <c r="R293" s="18"/>
      <c r="S293" s="21">
        <f t="shared" si="24"/>
        <v>485.52</v>
      </c>
      <c r="T293" s="21">
        <f t="shared" si="25"/>
        <v>16507.68</v>
      </c>
    </row>
    <row r="294" spans="1:20" ht="24" x14ac:dyDescent="0.25">
      <c r="A294" s="4">
        <v>305</v>
      </c>
      <c r="B294" s="4" t="s">
        <v>9</v>
      </c>
      <c r="C294" s="17" t="s">
        <v>605</v>
      </c>
      <c r="D294" s="17" t="s">
        <v>606</v>
      </c>
      <c r="E294" s="6">
        <v>2012</v>
      </c>
      <c r="F294" s="5" t="s">
        <v>12</v>
      </c>
      <c r="G294" s="5" t="s">
        <v>13</v>
      </c>
      <c r="H294" s="7" t="s">
        <v>14</v>
      </c>
      <c r="I294" s="5" t="s">
        <v>15</v>
      </c>
      <c r="J294" s="8"/>
      <c r="K294" s="23">
        <v>520</v>
      </c>
      <c r="L294" s="9">
        <v>686.87028846153839</v>
      </c>
      <c r="M294" s="9">
        <v>357172.55</v>
      </c>
      <c r="N294" s="2">
        <v>101</v>
      </c>
      <c r="O294" s="2">
        <f t="shared" si="26"/>
        <v>52520</v>
      </c>
      <c r="P294" s="2">
        <f t="shared" si="23"/>
        <v>121.19999999999999</v>
      </c>
      <c r="Q294" s="2">
        <f t="shared" si="27"/>
        <v>63024</v>
      </c>
      <c r="R294" s="18"/>
      <c r="S294" s="21">
        <f t="shared" si="24"/>
        <v>103.02</v>
      </c>
      <c r="T294" s="21">
        <f t="shared" si="25"/>
        <v>53570.400000000001</v>
      </c>
    </row>
    <row r="295" spans="1:20" ht="24" x14ac:dyDescent="0.25">
      <c r="A295" s="4">
        <v>306</v>
      </c>
      <c r="B295" s="4" t="s">
        <v>9</v>
      </c>
      <c r="C295" s="17" t="s">
        <v>607</v>
      </c>
      <c r="D295" s="17" t="s">
        <v>608</v>
      </c>
      <c r="E295" s="6">
        <v>2014</v>
      </c>
      <c r="F295" s="5" t="s">
        <v>12</v>
      </c>
      <c r="G295" s="5" t="s">
        <v>13</v>
      </c>
      <c r="H295" s="7" t="s">
        <v>14</v>
      </c>
      <c r="I295" s="5" t="s">
        <v>15</v>
      </c>
      <c r="J295" s="8"/>
      <c r="K295" s="23">
        <v>7</v>
      </c>
      <c r="L295" s="9">
        <v>98.412857142857135</v>
      </c>
      <c r="M295" s="19">
        <v>688.89</v>
      </c>
      <c r="N295" s="2">
        <v>28</v>
      </c>
      <c r="O295" s="2">
        <f t="shared" si="26"/>
        <v>196</v>
      </c>
      <c r="P295" s="2">
        <f t="shared" si="23"/>
        <v>33.6</v>
      </c>
      <c r="Q295" s="2">
        <f t="shared" si="27"/>
        <v>235.2</v>
      </c>
      <c r="R295" s="18"/>
      <c r="S295" s="21">
        <f t="shared" si="24"/>
        <v>28.560000000000002</v>
      </c>
      <c r="T295" s="21">
        <f t="shared" si="25"/>
        <v>199.92</v>
      </c>
    </row>
    <row r="296" spans="1:20" ht="24" x14ac:dyDescent="0.25">
      <c r="A296" s="4">
        <v>307</v>
      </c>
      <c r="B296" s="4" t="s">
        <v>9</v>
      </c>
      <c r="C296" s="17" t="s">
        <v>609</v>
      </c>
      <c r="D296" s="17" t="s">
        <v>610</v>
      </c>
      <c r="E296" s="6">
        <v>2012</v>
      </c>
      <c r="F296" s="5" t="s">
        <v>12</v>
      </c>
      <c r="G296" s="5" t="s">
        <v>13</v>
      </c>
      <c r="H296" s="7" t="s">
        <v>14</v>
      </c>
      <c r="I296" s="5" t="s">
        <v>15</v>
      </c>
      <c r="J296" s="8"/>
      <c r="K296" s="23">
        <v>26</v>
      </c>
      <c r="L296" s="9">
        <v>19844.525769230768</v>
      </c>
      <c r="M296" s="9">
        <v>515957.67</v>
      </c>
      <c r="N296" s="2">
        <v>2917</v>
      </c>
      <c r="O296" s="2">
        <f t="shared" si="26"/>
        <v>75842</v>
      </c>
      <c r="P296" s="2">
        <f t="shared" si="23"/>
        <v>3500.4</v>
      </c>
      <c r="Q296" s="2">
        <f t="shared" si="27"/>
        <v>91010.4</v>
      </c>
      <c r="R296" s="18"/>
      <c r="S296" s="21">
        <f t="shared" si="24"/>
        <v>2975.3399999999997</v>
      </c>
      <c r="T296" s="21">
        <f t="shared" si="25"/>
        <v>77358.84</v>
      </c>
    </row>
    <row r="297" spans="1:20" ht="36" x14ac:dyDescent="0.25">
      <c r="A297" s="4">
        <v>308</v>
      </c>
      <c r="B297" s="4" t="s">
        <v>9</v>
      </c>
      <c r="C297" s="17" t="s">
        <v>611</v>
      </c>
      <c r="D297" s="17" t="s">
        <v>612</v>
      </c>
      <c r="E297" s="6">
        <v>2012</v>
      </c>
      <c r="F297" s="5" t="s">
        <v>12</v>
      </c>
      <c r="G297" s="5" t="s">
        <v>13</v>
      </c>
      <c r="H297" s="7" t="s">
        <v>14</v>
      </c>
      <c r="I297" s="5" t="s">
        <v>15</v>
      </c>
      <c r="J297" s="8"/>
      <c r="K297" s="23">
        <v>2</v>
      </c>
      <c r="L297" s="9">
        <v>70474.350000000006</v>
      </c>
      <c r="M297" s="9">
        <v>140948.70000000001</v>
      </c>
      <c r="N297" s="2">
        <v>10359</v>
      </c>
      <c r="O297" s="2">
        <f t="shared" si="26"/>
        <v>20718</v>
      </c>
      <c r="P297" s="2">
        <f t="shared" si="23"/>
        <v>12430.8</v>
      </c>
      <c r="Q297" s="2">
        <f t="shared" si="27"/>
        <v>24861.599999999999</v>
      </c>
      <c r="R297" s="18"/>
      <c r="S297" s="21">
        <f t="shared" si="24"/>
        <v>10566.18</v>
      </c>
      <c r="T297" s="21">
        <f t="shared" si="25"/>
        <v>21132.36</v>
      </c>
    </row>
    <row r="298" spans="1:20" ht="48" x14ac:dyDescent="0.25">
      <c r="A298" s="4">
        <v>309</v>
      </c>
      <c r="B298" s="4" t="s">
        <v>9</v>
      </c>
      <c r="C298" s="17" t="s">
        <v>613</v>
      </c>
      <c r="D298" s="17" t="s">
        <v>614</v>
      </c>
      <c r="E298" s="6">
        <v>2014</v>
      </c>
      <c r="F298" s="5" t="s">
        <v>12</v>
      </c>
      <c r="G298" s="5" t="s">
        <v>13</v>
      </c>
      <c r="H298" s="7" t="s">
        <v>14</v>
      </c>
      <c r="I298" s="5" t="s">
        <v>15</v>
      </c>
      <c r="J298" s="8"/>
      <c r="K298" s="23">
        <v>1</v>
      </c>
      <c r="L298" s="9">
        <v>2278898.0699999998</v>
      </c>
      <c r="M298" s="9">
        <v>2278898.0699999998</v>
      </c>
      <c r="N298" s="2">
        <v>644412</v>
      </c>
      <c r="O298" s="2">
        <f t="shared" si="26"/>
        <v>644412</v>
      </c>
      <c r="P298" s="2">
        <f t="shared" si="23"/>
        <v>773294.4</v>
      </c>
      <c r="Q298" s="2">
        <f t="shared" si="27"/>
        <v>773294.4</v>
      </c>
      <c r="R298" s="18"/>
      <c r="S298" s="21">
        <f t="shared" si="24"/>
        <v>657300.24</v>
      </c>
      <c r="T298" s="21">
        <f t="shared" si="25"/>
        <v>657300.24</v>
      </c>
    </row>
    <row r="299" spans="1:20" ht="48" x14ac:dyDescent="0.25">
      <c r="A299" s="4">
        <v>310</v>
      </c>
      <c r="B299" s="4" t="s">
        <v>9</v>
      </c>
      <c r="C299" s="17" t="s">
        <v>615</v>
      </c>
      <c r="D299" s="17" t="s">
        <v>616</v>
      </c>
      <c r="E299" s="6">
        <v>2012</v>
      </c>
      <c r="F299" s="5" t="s">
        <v>12</v>
      </c>
      <c r="G299" s="5" t="s">
        <v>13</v>
      </c>
      <c r="H299" s="7" t="s">
        <v>14</v>
      </c>
      <c r="I299" s="5" t="s">
        <v>15</v>
      </c>
      <c r="J299" s="8"/>
      <c r="K299" s="23">
        <v>1</v>
      </c>
      <c r="L299" s="9">
        <v>1170084.44</v>
      </c>
      <c r="M299" s="9">
        <v>1170084.44</v>
      </c>
      <c r="N299" s="2">
        <v>171985</v>
      </c>
      <c r="O299" s="2">
        <f t="shared" si="26"/>
        <v>171985</v>
      </c>
      <c r="P299" s="2">
        <f t="shared" si="23"/>
        <v>206382</v>
      </c>
      <c r="Q299" s="2">
        <f t="shared" si="27"/>
        <v>206382</v>
      </c>
      <c r="R299" s="18"/>
      <c r="S299" s="21">
        <f t="shared" si="24"/>
        <v>175424.7</v>
      </c>
      <c r="T299" s="21">
        <f t="shared" si="25"/>
        <v>175424.7</v>
      </c>
    </row>
    <row r="300" spans="1:20" ht="24" x14ac:dyDescent="0.25">
      <c r="A300" s="4">
        <v>311</v>
      </c>
      <c r="B300" s="4" t="s">
        <v>9</v>
      </c>
      <c r="C300" s="17" t="s">
        <v>617</v>
      </c>
      <c r="D300" s="17" t="s">
        <v>618</v>
      </c>
      <c r="E300" s="6">
        <v>2012</v>
      </c>
      <c r="F300" s="5" t="s">
        <v>12</v>
      </c>
      <c r="G300" s="5" t="s">
        <v>13</v>
      </c>
      <c r="H300" s="7" t="s">
        <v>14</v>
      </c>
      <c r="I300" s="5" t="s">
        <v>15</v>
      </c>
      <c r="J300" s="8"/>
      <c r="K300" s="23">
        <v>3</v>
      </c>
      <c r="L300" s="9">
        <v>3635.8933333333334</v>
      </c>
      <c r="M300" s="9">
        <v>10907.68</v>
      </c>
      <c r="N300" s="2">
        <v>534</v>
      </c>
      <c r="O300" s="2">
        <f t="shared" si="26"/>
        <v>1602</v>
      </c>
      <c r="P300" s="2">
        <f t="shared" si="23"/>
        <v>640.79999999999995</v>
      </c>
      <c r="Q300" s="2">
        <f t="shared" si="27"/>
        <v>1922.3999999999999</v>
      </c>
      <c r="R300" s="18"/>
      <c r="S300" s="21">
        <f t="shared" si="24"/>
        <v>544.67999999999995</v>
      </c>
      <c r="T300" s="21">
        <f t="shared" si="25"/>
        <v>1634.04</v>
      </c>
    </row>
    <row r="301" spans="1:20" ht="24" x14ac:dyDescent="0.25">
      <c r="A301" s="4">
        <v>312</v>
      </c>
      <c r="B301" s="4" t="s">
        <v>9</v>
      </c>
      <c r="C301" s="17" t="s">
        <v>619</v>
      </c>
      <c r="D301" s="17" t="s">
        <v>620</v>
      </c>
      <c r="E301" s="6">
        <v>2012</v>
      </c>
      <c r="F301" s="5" t="s">
        <v>12</v>
      </c>
      <c r="G301" s="5" t="s">
        <v>13</v>
      </c>
      <c r="H301" s="7" t="s">
        <v>14</v>
      </c>
      <c r="I301" s="5" t="s">
        <v>15</v>
      </c>
      <c r="J301" s="8"/>
      <c r="K301" s="23">
        <v>5</v>
      </c>
      <c r="L301" s="9">
        <v>89968.42</v>
      </c>
      <c r="M301" s="9">
        <v>449842.1</v>
      </c>
      <c r="N301" s="2">
        <v>13224</v>
      </c>
      <c r="O301" s="2">
        <f t="shared" si="26"/>
        <v>66120</v>
      </c>
      <c r="P301" s="2">
        <f t="shared" si="23"/>
        <v>15868.8</v>
      </c>
      <c r="Q301" s="2">
        <f t="shared" si="27"/>
        <v>79344</v>
      </c>
      <c r="R301" s="18"/>
      <c r="S301" s="21">
        <f t="shared" si="24"/>
        <v>13488.48</v>
      </c>
      <c r="T301" s="21">
        <f t="shared" si="25"/>
        <v>67442.400000000009</v>
      </c>
    </row>
    <row r="302" spans="1:20" ht="24" x14ac:dyDescent="0.25">
      <c r="A302" s="4">
        <v>313</v>
      </c>
      <c r="B302" s="4" t="s">
        <v>9</v>
      </c>
      <c r="C302" s="17" t="s">
        <v>621</v>
      </c>
      <c r="D302" s="17" t="s">
        <v>622</v>
      </c>
      <c r="E302" s="6">
        <v>2011</v>
      </c>
      <c r="F302" s="5" t="s">
        <v>12</v>
      </c>
      <c r="G302" s="5" t="s">
        <v>13</v>
      </c>
      <c r="H302" s="7" t="s">
        <v>14</v>
      </c>
      <c r="I302" s="5" t="s">
        <v>15</v>
      </c>
      <c r="J302" s="8"/>
      <c r="K302" s="23">
        <v>2</v>
      </c>
      <c r="L302" s="9">
        <v>69663.524999999994</v>
      </c>
      <c r="M302" s="9">
        <v>139327.04999999999</v>
      </c>
      <c r="N302" s="2">
        <v>10484</v>
      </c>
      <c r="O302" s="2">
        <f t="shared" si="26"/>
        <v>20968</v>
      </c>
      <c r="P302" s="2">
        <f t="shared" si="23"/>
        <v>12580.8</v>
      </c>
      <c r="Q302" s="2">
        <f t="shared" si="27"/>
        <v>25161.599999999999</v>
      </c>
      <c r="R302" s="18"/>
      <c r="S302" s="21">
        <f t="shared" si="24"/>
        <v>10693.68</v>
      </c>
      <c r="T302" s="21">
        <f t="shared" si="25"/>
        <v>21387.360000000001</v>
      </c>
    </row>
    <row r="303" spans="1:20" ht="48" x14ac:dyDescent="0.25">
      <c r="A303" s="4">
        <v>314</v>
      </c>
      <c r="B303" s="4" t="s">
        <v>9</v>
      </c>
      <c r="C303" s="17" t="s">
        <v>623</v>
      </c>
      <c r="D303" s="17" t="s">
        <v>624</v>
      </c>
      <c r="E303" s="6">
        <v>2014</v>
      </c>
      <c r="F303" s="5" t="s">
        <v>12</v>
      </c>
      <c r="G303" s="5" t="s">
        <v>13</v>
      </c>
      <c r="H303" s="7" t="s">
        <v>14</v>
      </c>
      <c r="I303" s="5" t="s">
        <v>15</v>
      </c>
      <c r="J303" s="8"/>
      <c r="K303" s="23">
        <v>1</v>
      </c>
      <c r="L303" s="9">
        <v>136023.71</v>
      </c>
      <c r="M303" s="9">
        <v>136023.71</v>
      </c>
      <c r="N303" s="2">
        <v>38464</v>
      </c>
      <c r="O303" s="2">
        <f t="shared" si="26"/>
        <v>38464</v>
      </c>
      <c r="P303" s="2">
        <f t="shared" si="23"/>
        <v>46156.799999999996</v>
      </c>
      <c r="Q303" s="2">
        <f t="shared" si="27"/>
        <v>46156.799999999996</v>
      </c>
      <c r="R303" s="18"/>
      <c r="S303" s="21">
        <f t="shared" si="24"/>
        <v>39233.279999999999</v>
      </c>
      <c r="T303" s="21">
        <f t="shared" si="25"/>
        <v>39233.279999999999</v>
      </c>
    </row>
    <row r="304" spans="1:20" ht="48" x14ac:dyDescent="0.25">
      <c r="A304" s="4">
        <v>315</v>
      </c>
      <c r="B304" s="4" t="s">
        <v>9</v>
      </c>
      <c r="C304" s="17" t="s">
        <v>625</v>
      </c>
      <c r="D304" s="17" t="s">
        <v>626</v>
      </c>
      <c r="E304" s="6">
        <v>2012</v>
      </c>
      <c r="F304" s="5" t="s">
        <v>12</v>
      </c>
      <c r="G304" s="5" t="s">
        <v>13</v>
      </c>
      <c r="H304" s="7" t="s">
        <v>14</v>
      </c>
      <c r="I304" s="5" t="s">
        <v>15</v>
      </c>
      <c r="J304" s="8"/>
      <c r="K304" s="23">
        <v>87</v>
      </c>
      <c r="L304" s="9">
        <v>702.20265306122451</v>
      </c>
      <c r="M304" s="9">
        <f>J304*L304</f>
        <v>0</v>
      </c>
      <c r="N304" s="2">
        <v>103</v>
      </c>
      <c r="O304" s="2">
        <f t="shared" si="26"/>
        <v>8961</v>
      </c>
      <c r="P304" s="2">
        <f t="shared" si="23"/>
        <v>123.6</v>
      </c>
      <c r="Q304" s="2">
        <f t="shared" si="27"/>
        <v>10753.199999999999</v>
      </c>
      <c r="R304" s="18" t="s">
        <v>1772</v>
      </c>
      <c r="S304" s="21">
        <f t="shared" si="24"/>
        <v>105.06</v>
      </c>
      <c r="T304" s="21">
        <f t="shared" si="25"/>
        <v>9140.2199999999993</v>
      </c>
    </row>
    <row r="305" spans="1:20" ht="48" x14ac:dyDescent="0.25">
      <c r="A305" s="4">
        <v>316</v>
      </c>
      <c r="B305" s="4" t="s">
        <v>9</v>
      </c>
      <c r="C305" s="17" t="s">
        <v>627</v>
      </c>
      <c r="D305" s="17" t="s">
        <v>628</v>
      </c>
      <c r="E305" s="6">
        <v>2012</v>
      </c>
      <c r="F305" s="5" t="s">
        <v>12</v>
      </c>
      <c r="G305" s="5" t="s">
        <v>13</v>
      </c>
      <c r="H305" s="7" t="s">
        <v>14</v>
      </c>
      <c r="I305" s="5" t="s">
        <v>15</v>
      </c>
      <c r="J305" s="8"/>
      <c r="K305" s="23">
        <v>1</v>
      </c>
      <c r="L305" s="9">
        <v>332231.82</v>
      </c>
      <c r="M305" s="9">
        <v>332231.82</v>
      </c>
      <c r="N305" s="2">
        <v>48833</v>
      </c>
      <c r="O305" s="2">
        <f t="shared" si="26"/>
        <v>48833</v>
      </c>
      <c r="P305" s="2">
        <f t="shared" si="23"/>
        <v>58599.6</v>
      </c>
      <c r="Q305" s="2">
        <f t="shared" si="27"/>
        <v>58599.6</v>
      </c>
      <c r="R305" s="18"/>
      <c r="S305" s="21">
        <f t="shared" si="24"/>
        <v>49809.659999999996</v>
      </c>
      <c r="T305" s="21">
        <f t="shared" si="25"/>
        <v>49809.659999999996</v>
      </c>
    </row>
    <row r="306" spans="1:20" ht="48" x14ac:dyDescent="0.25">
      <c r="A306" s="4">
        <v>317</v>
      </c>
      <c r="B306" s="4" t="s">
        <v>9</v>
      </c>
      <c r="C306" s="17" t="s">
        <v>629</v>
      </c>
      <c r="D306" s="17" t="s">
        <v>630</v>
      </c>
      <c r="E306" s="6">
        <v>2012</v>
      </c>
      <c r="F306" s="5" t="s">
        <v>12</v>
      </c>
      <c r="G306" s="5" t="s">
        <v>13</v>
      </c>
      <c r="H306" s="7" t="s">
        <v>14</v>
      </c>
      <c r="I306" s="5" t="s">
        <v>15</v>
      </c>
      <c r="J306" s="8"/>
      <c r="K306" s="23">
        <v>67</v>
      </c>
      <c r="L306" s="9">
        <v>822.45268656716416</v>
      </c>
      <c r="M306" s="9">
        <v>55104.33</v>
      </c>
      <c r="N306" s="2">
        <v>121</v>
      </c>
      <c r="O306" s="2">
        <f t="shared" si="26"/>
        <v>8107</v>
      </c>
      <c r="P306" s="2">
        <f t="shared" si="23"/>
        <v>145.19999999999999</v>
      </c>
      <c r="Q306" s="2">
        <f t="shared" si="27"/>
        <v>9728.4</v>
      </c>
      <c r="R306" s="18"/>
      <c r="S306" s="21">
        <f t="shared" si="24"/>
        <v>123.42</v>
      </c>
      <c r="T306" s="21">
        <f t="shared" si="25"/>
        <v>8269.14</v>
      </c>
    </row>
    <row r="307" spans="1:20" ht="48" x14ac:dyDescent="0.25">
      <c r="A307" s="4">
        <v>318</v>
      </c>
      <c r="B307" s="4" t="s">
        <v>9</v>
      </c>
      <c r="C307" s="17" t="s">
        <v>631</v>
      </c>
      <c r="D307" s="17" t="s">
        <v>632</v>
      </c>
      <c r="E307" s="6">
        <v>2012</v>
      </c>
      <c r="F307" s="5" t="s">
        <v>12</v>
      </c>
      <c r="G307" s="5" t="s">
        <v>13</v>
      </c>
      <c r="H307" s="7" t="s">
        <v>14</v>
      </c>
      <c r="I307" s="5" t="s">
        <v>15</v>
      </c>
      <c r="J307" s="8"/>
      <c r="K307" s="23">
        <v>1</v>
      </c>
      <c r="L307" s="9">
        <v>216199.93</v>
      </c>
      <c r="M307" s="9">
        <v>216199.93</v>
      </c>
      <c r="N307" s="2">
        <v>31778</v>
      </c>
      <c r="O307" s="2">
        <f t="shared" si="26"/>
        <v>31778</v>
      </c>
      <c r="P307" s="2">
        <f t="shared" si="23"/>
        <v>38133.599999999999</v>
      </c>
      <c r="Q307" s="2">
        <f t="shared" si="27"/>
        <v>38133.599999999999</v>
      </c>
      <c r="R307" s="18"/>
      <c r="S307" s="21">
        <f t="shared" si="24"/>
        <v>32413.56</v>
      </c>
      <c r="T307" s="21">
        <f t="shared" si="25"/>
        <v>32413.56</v>
      </c>
    </row>
    <row r="308" spans="1:20" ht="48" x14ac:dyDescent="0.25">
      <c r="A308" s="4">
        <v>319</v>
      </c>
      <c r="B308" s="4" t="s">
        <v>9</v>
      </c>
      <c r="C308" s="17" t="s">
        <v>633</v>
      </c>
      <c r="D308" s="17" t="s">
        <v>634</v>
      </c>
      <c r="E308" s="6">
        <v>2012</v>
      </c>
      <c r="F308" s="5" t="s">
        <v>12</v>
      </c>
      <c r="G308" s="5" t="s">
        <v>13</v>
      </c>
      <c r="H308" s="7" t="s">
        <v>14</v>
      </c>
      <c r="I308" s="5" t="s">
        <v>15</v>
      </c>
      <c r="J308" s="8"/>
      <c r="K308" s="23">
        <v>4</v>
      </c>
      <c r="L308" s="9">
        <v>67653.744444444441</v>
      </c>
      <c r="M308" s="9">
        <f t="shared" ref="M308:M309" si="29">J308*L308</f>
        <v>0</v>
      </c>
      <c r="N308" s="2">
        <v>9944</v>
      </c>
      <c r="O308" s="2">
        <f t="shared" si="26"/>
        <v>39776</v>
      </c>
      <c r="P308" s="2">
        <f t="shared" si="23"/>
        <v>11932.8</v>
      </c>
      <c r="Q308" s="2">
        <f t="shared" si="27"/>
        <v>47731.199999999997</v>
      </c>
      <c r="R308" s="18" t="s">
        <v>1757</v>
      </c>
      <c r="S308" s="21">
        <f t="shared" si="24"/>
        <v>10142.879999999999</v>
      </c>
      <c r="T308" s="21">
        <f t="shared" si="25"/>
        <v>40571.519999999997</v>
      </c>
    </row>
    <row r="309" spans="1:20" ht="24" x14ac:dyDescent="0.25">
      <c r="A309" s="4">
        <v>320</v>
      </c>
      <c r="B309" s="4" t="s">
        <v>9</v>
      </c>
      <c r="C309" s="17" t="s">
        <v>635</v>
      </c>
      <c r="D309" s="17" t="s">
        <v>636</v>
      </c>
      <c r="E309" s="6">
        <v>2012</v>
      </c>
      <c r="F309" s="5" t="s">
        <v>12</v>
      </c>
      <c r="G309" s="5" t="s">
        <v>13</v>
      </c>
      <c r="H309" s="7" t="s">
        <v>14</v>
      </c>
      <c r="I309" s="5" t="s">
        <v>15</v>
      </c>
      <c r="J309" s="8"/>
      <c r="K309" s="23">
        <v>7</v>
      </c>
      <c r="L309" s="9">
        <v>17754.783333333333</v>
      </c>
      <c r="M309" s="9">
        <f t="shared" si="29"/>
        <v>0</v>
      </c>
      <c r="N309" s="2">
        <v>2610</v>
      </c>
      <c r="O309" s="2">
        <f t="shared" si="26"/>
        <v>18270</v>
      </c>
      <c r="P309" s="2">
        <f t="shared" si="23"/>
        <v>3132</v>
      </c>
      <c r="Q309" s="2">
        <f t="shared" si="27"/>
        <v>21924</v>
      </c>
      <c r="R309" s="18" t="s">
        <v>1752</v>
      </c>
      <c r="S309" s="21">
        <f t="shared" si="24"/>
        <v>2662.2</v>
      </c>
      <c r="T309" s="21">
        <f t="shared" si="25"/>
        <v>18635.400000000001</v>
      </c>
    </row>
    <row r="310" spans="1:20" ht="36" x14ac:dyDescent="0.25">
      <c r="A310" s="4">
        <v>321</v>
      </c>
      <c r="B310" s="4" t="s">
        <v>9</v>
      </c>
      <c r="C310" s="17" t="s">
        <v>637</v>
      </c>
      <c r="D310" s="17" t="s">
        <v>638</v>
      </c>
      <c r="E310" s="6">
        <v>2012</v>
      </c>
      <c r="F310" s="5" t="s">
        <v>12</v>
      </c>
      <c r="G310" s="5" t="s">
        <v>13</v>
      </c>
      <c r="H310" s="7" t="s">
        <v>14</v>
      </c>
      <c r="I310" s="5" t="s">
        <v>15</v>
      </c>
      <c r="J310" s="8"/>
      <c r="K310" s="23">
        <v>13</v>
      </c>
      <c r="L310" s="9">
        <v>196540.51076923078</v>
      </c>
      <c r="M310" s="9">
        <v>2555026.64</v>
      </c>
      <c r="N310" s="2">
        <v>28888</v>
      </c>
      <c r="O310" s="2">
        <f t="shared" si="26"/>
        <v>375544</v>
      </c>
      <c r="P310" s="2">
        <f t="shared" si="23"/>
        <v>34665.599999999999</v>
      </c>
      <c r="Q310" s="2">
        <f t="shared" si="27"/>
        <v>450652.8</v>
      </c>
      <c r="R310" s="18"/>
      <c r="S310" s="21">
        <f t="shared" si="24"/>
        <v>29465.760000000002</v>
      </c>
      <c r="T310" s="21">
        <f t="shared" si="25"/>
        <v>383054.88</v>
      </c>
    </row>
    <row r="311" spans="1:20" ht="48" x14ac:dyDescent="0.25">
      <c r="A311" s="4">
        <v>322</v>
      </c>
      <c r="B311" s="4" t="s">
        <v>9</v>
      </c>
      <c r="C311" s="17" t="s">
        <v>639</v>
      </c>
      <c r="D311" s="17" t="s">
        <v>640</v>
      </c>
      <c r="E311" s="6">
        <v>2012</v>
      </c>
      <c r="F311" s="5" t="s">
        <v>12</v>
      </c>
      <c r="G311" s="5" t="s">
        <v>13</v>
      </c>
      <c r="H311" s="7" t="s">
        <v>14</v>
      </c>
      <c r="I311" s="5" t="s">
        <v>15</v>
      </c>
      <c r="J311" s="8"/>
      <c r="K311" s="23">
        <v>2</v>
      </c>
      <c r="L311" s="9">
        <v>196540.51</v>
      </c>
      <c r="M311" s="9">
        <v>393081.02</v>
      </c>
      <c r="N311" s="2">
        <v>28888</v>
      </c>
      <c r="O311" s="2">
        <f t="shared" si="26"/>
        <v>57776</v>
      </c>
      <c r="P311" s="2">
        <f t="shared" si="23"/>
        <v>34665.599999999999</v>
      </c>
      <c r="Q311" s="2">
        <f t="shared" si="27"/>
        <v>69331.199999999997</v>
      </c>
      <c r="R311" s="18"/>
      <c r="S311" s="21">
        <f t="shared" si="24"/>
        <v>29465.760000000002</v>
      </c>
      <c r="T311" s="21">
        <f t="shared" si="25"/>
        <v>58931.520000000004</v>
      </c>
    </row>
    <row r="312" spans="1:20" ht="48" x14ac:dyDescent="0.25">
      <c r="A312" s="4">
        <v>323</v>
      </c>
      <c r="B312" s="4" t="s">
        <v>9</v>
      </c>
      <c r="C312" s="17" t="s">
        <v>641</v>
      </c>
      <c r="D312" s="17" t="s">
        <v>642</v>
      </c>
      <c r="E312" s="6">
        <v>2012</v>
      </c>
      <c r="F312" s="5" t="s">
        <v>12</v>
      </c>
      <c r="G312" s="5" t="s">
        <v>13</v>
      </c>
      <c r="H312" s="7" t="s">
        <v>14</v>
      </c>
      <c r="I312" s="5" t="s">
        <v>15</v>
      </c>
      <c r="J312" s="8"/>
      <c r="K312" s="23">
        <v>4</v>
      </c>
      <c r="L312" s="9">
        <v>75996.384999999995</v>
      </c>
      <c r="M312" s="9">
        <v>303985.53999999998</v>
      </c>
      <c r="N312" s="2">
        <v>11170</v>
      </c>
      <c r="O312" s="2">
        <f t="shared" si="26"/>
        <v>44680</v>
      </c>
      <c r="P312" s="2">
        <f t="shared" si="23"/>
        <v>13404</v>
      </c>
      <c r="Q312" s="2">
        <f t="shared" si="27"/>
        <v>53616</v>
      </c>
      <c r="R312" s="18"/>
      <c r="S312" s="21">
        <f t="shared" si="24"/>
        <v>11393.4</v>
      </c>
      <c r="T312" s="21">
        <f t="shared" si="25"/>
        <v>45573.599999999999</v>
      </c>
    </row>
    <row r="313" spans="1:20" ht="24" x14ac:dyDescent="0.25">
      <c r="A313" s="4">
        <v>325</v>
      </c>
      <c r="B313" s="4" t="s">
        <v>9</v>
      </c>
      <c r="C313" s="17" t="s">
        <v>643</v>
      </c>
      <c r="D313" s="17" t="s">
        <v>644</v>
      </c>
      <c r="E313" s="6">
        <v>2010</v>
      </c>
      <c r="F313" s="5" t="s">
        <v>12</v>
      </c>
      <c r="G313" s="5" t="s">
        <v>13</v>
      </c>
      <c r="H313" s="7" t="s">
        <v>14</v>
      </c>
      <c r="I313" s="5" t="s">
        <v>15</v>
      </c>
      <c r="J313" s="8"/>
      <c r="K313" s="23">
        <v>1</v>
      </c>
      <c r="L313" s="9">
        <v>32114.71</v>
      </c>
      <c r="M313" s="9">
        <v>32114.71</v>
      </c>
      <c r="N313" s="2">
        <v>3926</v>
      </c>
      <c r="O313" s="2">
        <f t="shared" si="26"/>
        <v>3926</v>
      </c>
      <c r="P313" s="2">
        <f t="shared" si="23"/>
        <v>4711.2</v>
      </c>
      <c r="Q313" s="2">
        <f t="shared" si="27"/>
        <v>4711.2</v>
      </c>
      <c r="R313" s="18"/>
      <c r="S313" s="21">
        <f t="shared" si="24"/>
        <v>4004.5199999999995</v>
      </c>
      <c r="T313" s="21">
        <f t="shared" si="25"/>
        <v>4004.5199999999995</v>
      </c>
    </row>
    <row r="314" spans="1:20" ht="24" x14ac:dyDescent="0.25">
      <c r="A314" s="4">
        <v>326</v>
      </c>
      <c r="B314" s="4" t="s">
        <v>9</v>
      </c>
      <c r="C314" s="17" t="s">
        <v>645</v>
      </c>
      <c r="D314" s="17" t="s">
        <v>646</v>
      </c>
      <c r="E314" s="6">
        <v>2012</v>
      </c>
      <c r="F314" s="5" t="s">
        <v>12</v>
      </c>
      <c r="G314" s="5" t="s">
        <v>13</v>
      </c>
      <c r="H314" s="7" t="s">
        <v>14</v>
      </c>
      <c r="I314" s="5" t="s">
        <v>15</v>
      </c>
      <c r="J314" s="8"/>
      <c r="K314" s="23">
        <v>9</v>
      </c>
      <c r="L314" s="9">
        <v>84788.25444444445</v>
      </c>
      <c r="M314" s="9">
        <v>763094.29</v>
      </c>
      <c r="N314" s="2">
        <v>12463</v>
      </c>
      <c r="O314" s="2">
        <f t="shared" si="26"/>
        <v>112167</v>
      </c>
      <c r="P314" s="2">
        <f t="shared" si="23"/>
        <v>14955.599999999999</v>
      </c>
      <c r="Q314" s="2">
        <f t="shared" si="27"/>
        <v>134600.4</v>
      </c>
      <c r="R314" s="18"/>
      <c r="S314" s="21">
        <f t="shared" si="24"/>
        <v>12712.259999999998</v>
      </c>
      <c r="T314" s="21">
        <f t="shared" si="25"/>
        <v>114410.34</v>
      </c>
    </row>
    <row r="315" spans="1:20" ht="48" x14ac:dyDescent="0.25">
      <c r="A315" s="4">
        <v>327</v>
      </c>
      <c r="B315" s="4" t="s">
        <v>9</v>
      </c>
      <c r="C315" s="17" t="s">
        <v>647</v>
      </c>
      <c r="D315" s="17" t="s">
        <v>648</v>
      </c>
      <c r="E315" s="6">
        <v>2010</v>
      </c>
      <c r="F315" s="5" t="s">
        <v>12</v>
      </c>
      <c r="G315" s="5" t="s">
        <v>13</v>
      </c>
      <c r="H315" s="7" t="s">
        <v>14</v>
      </c>
      <c r="I315" s="5" t="s">
        <v>15</v>
      </c>
      <c r="J315" s="8"/>
      <c r="K315" s="23">
        <v>1</v>
      </c>
      <c r="L315" s="9">
        <v>150140.19</v>
      </c>
      <c r="M315" s="9">
        <v>150140.19</v>
      </c>
      <c r="N315" s="2">
        <v>18353</v>
      </c>
      <c r="O315" s="2">
        <f t="shared" si="26"/>
        <v>18353</v>
      </c>
      <c r="P315" s="2">
        <f t="shared" si="23"/>
        <v>22023.599999999999</v>
      </c>
      <c r="Q315" s="2">
        <f t="shared" si="27"/>
        <v>22023.599999999999</v>
      </c>
      <c r="R315" s="18"/>
      <c r="S315" s="21">
        <f t="shared" si="24"/>
        <v>18720.059999999998</v>
      </c>
      <c r="T315" s="21">
        <f t="shared" si="25"/>
        <v>18720.059999999998</v>
      </c>
    </row>
    <row r="316" spans="1:20" ht="48" x14ac:dyDescent="0.25">
      <c r="A316" s="4">
        <v>328</v>
      </c>
      <c r="B316" s="4" t="s">
        <v>9</v>
      </c>
      <c r="C316" s="17" t="s">
        <v>649</v>
      </c>
      <c r="D316" s="17" t="s">
        <v>650</v>
      </c>
      <c r="E316" s="6">
        <v>2012</v>
      </c>
      <c r="F316" s="5" t="s">
        <v>12</v>
      </c>
      <c r="G316" s="5" t="s">
        <v>13</v>
      </c>
      <c r="H316" s="7" t="s">
        <v>14</v>
      </c>
      <c r="I316" s="5" t="s">
        <v>15</v>
      </c>
      <c r="J316" s="8"/>
      <c r="K316" s="23">
        <v>148</v>
      </c>
      <c r="L316" s="9">
        <v>3588.3870945945951</v>
      </c>
      <c r="M316" s="9">
        <v>531081.29</v>
      </c>
      <c r="N316" s="2">
        <v>527</v>
      </c>
      <c r="O316" s="2">
        <f t="shared" si="26"/>
        <v>77996</v>
      </c>
      <c r="P316" s="2">
        <f t="shared" si="23"/>
        <v>632.4</v>
      </c>
      <c r="Q316" s="2">
        <f t="shared" si="27"/>
        <v>93595.199999999997</v>
      </c>
      <c r="R316" s="18"/>
      <c r="S316" s="21">
        <f t="shared" si="24"/>
        <v>537.54</v>
      </c>
      <c r="T316" s="21">
        <f t="shared" si="25"/>
        <v>79555.92</v>
      </c>
    </row>
    <row r="317" spans="1:20" ht="48" x14ac:dyDescent="0.25">
      <c r="A317" s="4">
        <v>329</v>
      </c>
      <c r="B317" s="4" t="s">
        <v>9</v>
      </c>
      <c r="C317" s="17" t="s">
        <v>651</v>
      </c>
      <c r="D317" s="17" t="s">
        <v>652</v>
      </c>
      <c r="E317" s="6">
        <v>2014</v>
      </c>
      <c r="F317" s="5" t="s">
        <v>12</v>
      </c>
      <c r="G317" s="5" t="s">
        <v>13</v>
      </c>
      <c r="H317" s="7" t="s">
        <v>14</v>
      </c>
      <c r="I317" s="5" t="s">
        <v>15</v>
      </c>
      <c r="J317" s="8"/>
      <c r="K317" s="23">
        <v>1</v>
      </c>
      <c r="L317" s="9">
        <v>2995.57</v>
      </c>
      <c r="M317" s="9">
        <v>2995.57</v>
      </c>
      <c r="N317" s="2">
        <v>847</v>
      </c>
      <c r="O317" s="2">
        <f t="shared" si="26"/>
        <v>847</v>
      </c>
      <c r="P317" s="2">
        <f t="shared" si="23"/>
        <v>1016.4</v>
      </c>
      <c r="Q317" s="2">
        <f t="shared" si="27"/>
        <v>1016.4</v>
      </c>
      <c r="R317" s="18"/>
      <c r="S317" s="21">
        <f t="shared" si="24"/>
        <v>863.93999999999994</v>
      </c>
      <c r="T317" s="21">
        <f t="shared" si="25"/>
        <v>863.93999999999994</v>
      </c>
    </row>
    <row r="318" spans="1:20" ht="36" x14ac:dyDescent="0.25">
      <c r="A318" s="4">
        <v>330</v>
      </c>
      <c r="B318" s="4" t="s">
        <v>9</v>
      </c>
      <c r="C318" s="17" t="s">
        <v>653</v>
      </c>
      <c r="D318" s="17" t="s">
        <v>654</v>
      </c>
      <c r="E318" s="6">
        <v>2012</v>
      </c>
      <c r="F318" s="5" t="s">
        <v>12</v>
      </c>
      <c r="G318" s="5" t="s">
        <v>13</v>
      </c>
      <c r="H318" s="7" t="s">
        <v>14</v>
      </c>
      <c r="I318" s="5" t="s">
        <v>15</v>
      </c>
      <c r="J318" s="8"/>
      <c r="K318" s="23">
        <v>100</v>
      </c>
      <c r="L318" s="9">
        <v>4772.8489</v>
      </c>
      <c r="M318" s="9">
        <v>477284.89</v>
      </c>
      <c r="N318" s="2">
        <v>702</v>
      </c>
      <c r="O318" s="2">
        <f t="shared" si="26"/>
        <v>70200</v>
      </c>
      <c r="P318" s="2">
        <f t="shared" si="23"/>
        <v>842.4</v>
      </c>
      <c r="Q318" s="2">
        <f t="shared" si="27"/>
        <v>84240</v>
      </c>
      <c r="R318" s="18"/>
      <c r="S318" s="21">
        <f t="shared" si="24"/>
        <v>716.04</v>
      </c>
      <c r="T318" s="21">
        <f t="shared" si="25"/>
        <v>71604</v>
      </c>
    </row>
    <row r="319" spans="1:20" ht="48" x14ac:dyDescent="0.25">
      <c r="A319" s="4">
        <v>331</v>
      </c>
      <c r="B319" s="4" t="s">
        <v>9</v>
      </c>
      <c r="C319" s="17" t="s">
        <v>655</v>
      </c>
      <c r="D319" s="17" t="s">
        <v>656</v>
      </c>
      <c r="E319" s="6">
        <v>2012</v>
      </c>
      <c r="F319" s="5" t="s">
        <v>12</v>
      </c>
      <c r="G319" s="5" t="s">
        <v>13</v>
      </c>
      <c r="H319" s="7" t="s">
        <v>14</v>
      </c>
      <c r="I319" s="5" t="s">
        <v>15</v>
      </c>
      <c r="J319" s="8"/>
      <c r="K319" s="23">
        <v>14</v>
      </c>
      <c r="L319" s="9">
        <v>5269.0935714285715</v>
      </c>
      <c r="M319" s="9">
        <v>73767.31</v>
      </c>
      <c r="N319" s="2">
        <v>774</v>
      </c>
      <c r="O319" s="2">
        <f t="shared" si="26"/>
        <v>10836</v>
      </c>
      <c r="P319" s="2">
        <f t="shared" si="23"/>
        <v>928.8</v>
      </c>
      <c r="Q319" s="2">
        <f t="shared" si="27"/>
        <v>13003.199999999999</v>
      </c>
      <c r="R319" s="18"/>
      <c r="S319" s="21">
        <f t="shared" si="24"/>
        <v>789.48</v>
      </c>
      <c r="T319" s="21">
        <f t="shared" si="25"/>
        <v>11052.72</v>
      </c>
    </row>
    <row r="320" spans="1:20" ht="48" x14ac:dyDescent="0.25">
      <c r="A320" s="4">
        <v>332</v>
      </c>
      <c r="B320" s="4" t="s">
        <v>9</v>
      </c>
      <c r="C320" s="17" t="s">
        <v>657</v>
      </c>
      <c r="D320" s="17" t="s">
        <v>658</v>
      </c>
      <c r="E320" s="6">
        <v>2012</v>
      </c>
      <c r="F320" s="5" t="s">
        <v>12</v>
      </c>
      <c r="G320" s="5" t="s">
        <v>13</v>
      </c>
      <c r="H320" s="7" t="s">
        <v>14</v>
      </c>
      <c r="I320" s="5" t="s">
        <v>15</v>
      </c>
      <c r="J320" s="8"/>
      <c r="K320" s="23">
        <v>2</v>
      </c>
      <c r="L320" s="9">
        <v>4209.45</v>
      </c>
      <c r="M320" s="9">
        <v>8418.9</v>
      </c>
      <c r="N320" s="2">
        <v>619</v>
      </c>
      <c r="O320" s="2">
        <f t="shared" si="26"/>
        <v>1238</v>
      </c>
      <c r="P320" s="2">
        <f t="shared" si="23"/>
        <v>742.8</v>
      </c>
      <c r="Q320" s="2">
        <f t="shared" si="27"/>
        <v>1485.6</v>
      </c>
      <c r="R320" s="18"/>
      <c r="S320" s="21">
        <f t="shared" si="24"/>
        <v>631.38</v>
      </c>
      <c r="T320" s="21">
        <f t="shared" si="25"/>
        <v>1262.76</v>
      </c>
    </row>
    <row r="321" spans="1:20" ht="48" x14ac:dyDescent="0.25">
      <c r="A321" s="4">
        <v>333</v>
      </c>
      <c r="B321" s="4" t="s">
        <v>9</v>
      </c>
      <c r="C321" s="17" t="s">
        <v>659</v>
      </c>
      <c r="D321" s="17" t="s">
        <v>660</v>
      </c>
      <c r="E321" s="6">
        <v>2014</v>
      </c>
      <c r="F321" s="5" t="s">
        <v>12</v>
      </c>
      <c r="G321" s="5" t="s">
        <v>13</v>
      </c>
      <c r="H321" s="7" t="s">
        <v>14</v>
      </c>
      <c r="I321" s="5" t="s">
        <v>15</v>
      </c>
      <c r="J321" s="8"/>
      <c r="K321" s="23">
        <v>5</v>
      </c>
      <c r="L321" s="9">
        <v>4354.4059999999999</v>
      </c>
      <c r="M321" s="9">
        <v>21772.03</v>
      </c>
      <c r="N321" s="2">
        <v>1231</v>
      </c>
      <c r="O321" s="2">
        <f t="shared" si="26"/>
        <v>6155</v>
      </c>
      <c r="P321" s="2">
        <f t="shared" si="23"/>
        <v>1477.2</v>
      </c>
      <c r="Q321" s="2">
        <f t="shared" si="27"/>
        <v>7386</v>
      </c>
      <c r="R321" s="18"/>
      <c r="S321" s="21">
        <f t="shared" si="24"/>
        <v>1255.6200000000001</v>
      </c>
      <c r="T321" s="21">
        <f t="shared" si="25"/>
        <v>6278.1</v>
      </c>
    </row>
    <row r="322" spans="1:20" ht="48" x14ac:dyDescent="0.25">
      <c r="A322" s="4">
        <v>334</v>
      </c>
      <c r="B322" s="4" t="s">
        <v>9</v>
      </c>
      <c r="C322" s="17" t="s">
        <v>661</v>
      </c>
      <c r="D322" s="17" t="s">
        <v>662</v>
      </c>
      <c r="E322" s="6">
        <v>2014</v>
      </c>
      <c r="F322" s="5" t="s">
        <v>12</v>
      </c>
      <c r="G322" s="5" t="s">
        <v>13</v>
      </c>
      <c r="H322" s="7" t="s">
        <v>14</v>
      </c>
      <c r="I322" s="5" t="s">
        <v>15</v>
      </c>
      <c r="J322" s="8"/>
      <c r="K322" s="23">
        <v>1</v>
      </c>
      <c r="L322" s="9">
        <v>4972.68</v>
      </c>
      <c r="M322" s="9">
        <v>4972.68</v>
      </c>
      <c r="N322" s="2">
        <v>1406</v>
      </c>
      <c r="O322" s="2">
        <f t="shared" si="26"/>
        <v>1406</v>
      </c>
      <c r="P322" s="2">
        <f t="shared" ref="P322:P385" si="30">N322*1.2</f>
        <v>1687.2</v>
      </c>
      <c r="Q322" s="2">
        <f t="shared" si="27"/>
        <v>1687.2</v>
      </c>
      <c r="R322" s="18"/>
      <c r="S322" s="21">
        <f t="shared" ref="S322:S385" si="31">P322/100*85</f>
        <v>1434.12</v>
      </c>
      <c r="T322" s="21">
        <f t="shared" ref="T322:T385" si="32">Q322/100*85</f>
        <v>1434.12</v>
      </c>
    </row>
    <row r="323" spans="1:20" ht="48" x14ac:dyDescent="0.25">
      <c r="A323" s="4">
        <v>335</v>
      </c>
      <c r="B323" s="4" t="s">
        <v>9</v>
      </c>
      <c r="C323" s="17" t="s">
        <v>661</v>
      </c>
      <c r="D323" s="17" t="s">
        <v>662</v>
      </c>
      <c r="E323" s="6">
        <v>2014</v>
      </c>
      <c r="F323" s="5" t="s">
        <v>12</v>
      </c>
      <c r="G323" s="5" t="s">
        <v>13</v>
      </c>
      <c r="H323" s="7" t="s">
        <v>14</v>
      </c>
      <c r="I323" s="5" t="s">
        <v>15</v>
      </c>
      <c r="J323" s="8"/>
      <c r="K323" s="23">
        <v>5</v>
      </c>
      <c r="L323" s="9">
        <v>5340.0619999999999</v>
      </c>
      <c r="M323" s="9">
        <v>26700.31</v>
      </c>
      <c r="N323" s="2">
        <v>1510</v>
      </c>
      <c r="O323" s="2">
        <f t="shared" ref="O323:O386" si="33">N323*K323</f>
        <v>7550</v>
      </c>
      <c r="P323" s="2">
        <f t="shared" si="30"/>
        <v>1812</v>
      </c>
      <c r="Q323" s="2">
        <f t="shared" ref="Q323:Q386" si="34">O323*1.2</f>
        <v>9060</v>
      </c>
      <c r="R323" s="18"/>
      <c r="S323" s="21">
        <f t="shared" si="31"/>
        <v>1540.2</v>
      </c>
      <c r="T323" s="21">
        <f t="shared" si="32"/>
        <v>7700.9999999999991</v>
      </c>
    </row>
    <row r="324" spans="1:20" ht="24" x14ac:dyDescent="0.25">
      <c r="A324" s="4">
        <v>336</v>
      </c>
      <c r="B324" s="4" t="s">
        <v>9</v>
      </c>
      <c r="C324" s="17" t="s">
        <v>663</v>
      </c>
      <c r="D324" s="17" t="s">
        <v>664</v>
      </c>
      <c r="E324" s="6">
        <v>2012</v>
      </c>
      <c r="F324" s="5" t="s">
        <v>12</v>
      </c>
      <c r="G324" s="5" t="s">
        <v>13</v>
      </c>
      <c r="H324" s="7" t="s">
        <v>14</v>
      </c>
      <c r="I324" s="5" t="s">
        <v>15</v>
      </c>
      <c r="J324" s="8"/>
      <c r="K324" s="23">
        <v>1</v>
      </c>
      <c r="L324" s="9">
        <v>7788.6</v>
      </c>
      <c r="M324" s="9">
        <v>7788.6</v>
      </c>
      <c r="N324" s="2">
        <v>1145</v>
      </c>
      <c r="O324" s="2">
        <f t="shared" si="33"/>
        <v>1145</v>
      </c>
      <c r="P324" s="2">
        <f t="shared" si="30"/>
        <v>1374</v>
      </c>
      <c r="Q324" s="2">
        <f t="shared" si="34"/>
        <v>1374</v>
      </c>
      <c r="R324" s="18"/>
      <c r="S324" s="21">
        <f t="shared" si="31"/>
        <v>1167.9000000000001</v>
      </c>
      <c r="T324" s="21">
        <f t="shared" si="32"/>
        <v>1167.9000000000001</v>
      </c>
    </row>
    <row r="325" spans="1:20" ht="84" x14ac:dyDescent="0.25">
      <c r="A325" s="4">
        <v>337</v>
      </c>
      <c r="B325" s="4" t="s">
        <v>9</v>
      </c>
      <c r="C325" s="17" t="s">
        <v>665</v>
      </c>
      <c r="D325" s="17" t="s">
        <v>666</v>
      </c>
      <c r="E325" s="6">
        <v>2014</v>
      </c>
      <c r="F325" s="5" t="s">
        <v>12</v>
      </c>
      <c r="G325" s="5" t="s">
        <v>13</v>
      </c>
      <c r="H325" s="7" t="s">
        <v>14</v>
      </c>
      <c r="I325" s="5" t="s">
        <v>15</v>
      </c>
      <c r="J325" s="8"/>
      <c r="K325" s="23">
        <v>2</v>
      </c>
      <c r="L325" s="9">
        <v>29115.81625</v>
      </c>
      <c r="M325" s="9">
        <f>J325*L325</f>
        <v>0</v>
      </c>
      <c r="N325" s="2">
        <v>8233</v>
      </c>
      <c r="O325" s="2">
        <f t="shared" si="33"/>
        <v>16466</v>
      </c>
      <c r="P325" s="2">
        <f t="shared" si="30"/>
        <v>9879.6</v>
      </c>
      <c r="Q325" s="2">
        <f t="shared" si="34"/>
        <v>19759.2</v>
      </c>
      <c r="R325" s="18" t="s">
        <v>1775</v>
      </c>
      <c r="S325" s="21">
        <f t="shared" si="31"/>
        <v>8397.66</v>
      </c>
      <c r="T325" s="21">
        <f t="shared" si="32"/>
        <v>16795.32</v>
      </c>
    </row>
    <row r="326" spans="1:20" ht="24" x14ac:dyDescent="0.25">
      <c r="A326" s="4">
        <v>338</v>
      </c>
      <c r="B326" s="4" t="s">
        <v>9</v>
      </c>
      <c r="C326" s="17" t="s">
        <v>667</v>
      </c>
      <c r="D326" s="17" t="s">
        <v>668</v>
      </c>
      <c r="E326" s="6">
        <v>2012</v>
      </c>
      <c r="F326" s="5" t="s">
        <v>12</v>
      </c>
      <c r="G326" s="5" t="s">
        <v>13</v>
      </c>
      <c r="H326" s="7" t="s">
        <v>14</v>
      </c>
      <c r="I326" s="5" t="s">
        <v>15</v>
      </c>
      <c r="J326" s="8"/>
      <c r="K326" s="23">
        <v>35</v>
      </c>
      <c r="L326" s="9">
        <v>606.01371428571429</v>
      </c>
      <c r="M326" s="9">
        <v>21210.48</v>
      </c>
      <c r="N326" s="2">
        <v>89</v>
      </c>
      <c r="O326" s="2">
        <f t="shared" si="33"/>
        <v>3115</v>
      </c>
      <c r="P326" s="2">
        <f t="shared" si="30"/>
        <v>106.8</v>
      </c>
      <c r="Q326" s="2">
        <f t="shared" si="34"/>
        <v>3738</v>
      </c>
      <c r="R326" s="18"/>
      <c r="S326" s="21">
        <f t="shared" si="31"/>
        <v>90.78</v>
      </c>
      <c r="T326" s="21">
        <f t="shared" si="32"/>
        <v>3177.3</v>
      </c>
    </row>
    <row r="327" spans="1:20" ht="24" x14ac:dyDescent="0.25">
      <c r="A327" s="4">
        <v>339</v>
      </c>
      <c r="B327" s="4" t="s">
        <v>9</v>
      </c>
      <c r="C327" s="17" t="s">
        <v>669</v>
      </c>
      <c r="D327" s="17" t="s">
        <v>670</v>
      </c>
      <c r="E327" s="6">
        <v>2012</v>
      </c>
      <c r="F327" s="5" t="s">
        <v>12</v>
      </c>
      <c r="G327" s="5" t="s">
        <v>13</v>
      </c>
      <c r="H327" s="7" t="s">
        <v>14</v>
      </c>
      <c r="I327" s="5" t="s">
        <v>15</v>
      </c>
      <c r="J327" s="8"/>
      <c r="K327" s="23">
        <v>22</v>
      </c>
      <c r="L327" s="9">
        <v>131.03636363636363</v>
      </c>
      <c r="M327" s="9">
        <v>2882.8</v>
      </c>
      <c r="N327" s="2">
        <v>19</v>
      </c>
      <c r="O327" s="2">
        <f t="shared" si="33"/>
        <v>418</v>
      </c>
      <c r="P327" s="2">
        <f t="shared" si="30"/>
        <v>22.8</v>
      </c>
      <c r="Q327" s="2">
        <f t="shared" si="34"/>
        <v>501.59999999999997</v>
      </c>
      <c r="R327" s="18"/>
      <c r="S327" s="21">
        <f t="shared" si="31"/>
        <v>19.38</v>
      </c>
      <c r="T327" s="21">
        <f t="shared" si="32"/>
        <v>426.36</v>
      </c>
    </row>
    <row r="328" spans="1:20" ht="24" x14ac:dyDescent="0.25">
      <c r="A328" s="4">
        <v>340</v>
      </c>
      <c r="B328" s="4" t="s">
        <v>9</v>
      </c>
      <c r="C328" s="17" t="s">
        <v>671</v>
      </c>
      <c r="D328" s="17" t="s">
        <v>672</v>
      </c>
      <c r="E328" s="6">
        <v>2014</v>
      </c>
      <c r="F328" s="5" t="s">
        <v>12</v>
      </c>
      <c r="G328" s="5" t="s">
        <v>13</v>
      </c>
      <c r="H328" s="7" t="s">
        <v>14</v>
      </c>
      <c r="I328" s="5" t="s">
        <v>15</v>
      </c>
      <c r="J328" s="8"/>
      <c r="K328" s="23">
        <v>57</v>
      </c>
      <c r="L328" s="9">
        <v>2036.4080701754385</v>
      </c>
      <c r="M328" s="9">
        <v>116075.26</v>
      </c>
      <c r="N328" s="2">
        <v>576</v>
      </c>
      <c r="O328" s="2">
        <f t="shared" si="33"/>
        <v>32832</v>
      </c>
      <c r="P328" s="2">
        <f t="shared" si="30"/>
        <v>691.19999999999993</v>
      </c>
      <c r="Q328" s="2">
        <f t="shared" si="34"/>
        <v>39398.400000000001</v>
      </c>
      <c r="R328" s="18"/>
      <c r="S328" s="21">
        <f t="shared" si="31"/>
        <v>587.51999999999987</v>
      </c>
      <c r="T328" s="21">
        <f t="shared" si="32"/>
        <v>33488.640000000007</v>
      </c>
    </row>
    <row r="329" spans="1:20" ht="24" x14ac:dyDescent="0.25">
      <c r="A329" s="4">
        <v>341</v>
      </c>
      <c r="B329" s="4" t="s">
        <v>9</v>
      </c>
      <c r="C329" s="17" t="s">
        <v>673</v>
      </c>
      <c r="D329" s="17" t="s">
        <v>674</v>
      </c>
      <c r="E329" s="6">
        <v>2014</v>
      </c>
      <c r="F329" s="5" t="s">
        <v>12</v>
      </c>
      <c r="G329" s="5" t="s">
        <v>13</v>
      </c>
      <c r="H329" s="7" t="s">
        <v>14</v>
      </c>
      <c r="I329" s="5" t="s">
        <v>15</v>
      </c>
      <c r="J329" s="8"/>
      <c r="K329" s="23">
        <v>1</v>
      </c>
      <c r="L329" s="9">
        <v>2036.41</v>
      </c>
      <c r="M329" s="9">
        <v>2036.41</v>
      </c>
      <c r="N329" s="2">
        <v>576</v>
      </c>
      <c r="O329" s="2">
        <f t="shared" si="33"/>
        <v>576</v>
      </c>
      <c r="P329" s="2">
        <f t="shared" si="30"/>
        <v>691.19999999999993</v>
      </c>
      <c r="Q329" s="2">
        <f t="shared" si="34"/>
        <v>691.19999999999993</v>
      </c>
      <c r="R329" s="18"/>
      <c r="S329" s="21">
        <f t="shared" si="31"/>
        <v>587.51999999999987</v>
      </c>
      <c r="T329" s="21">
        <f t="shared" si="32"/>
        <v>587.51999999999987</v>
      </c>
    </row>
    <row r="330" spans="1:20" ht="24" x14ac:dyDescent="0.25">
      <c r="A330" s="4">
        <v>342</v>
      </c>
      <c r="B330" s="4" t="s">
        <v>9</v>
      </c>
      <c r="C330" s="17" t="s">
        <v>675</v>
      </c>
      <c r="D330" s="17" t="s">
        <v>676</v>
      </c>
      <c r="E330" s="6">
        <v>2012</v>
      </c>
      <c r="F330" s="5" t="s">
        <v>12</v>
      </c>
      <c r="G330" s="5" t="s">
        <v>13</v>
      </c>
      <c r="H330" s="7" t="s">
        <v>14</v>
      </c>
      <c r="I330" s="5" t="s">
        <v>15</v>
      </c>
      <c r="J330" s="8"/>
      <c r="K330" s="23">
        <v>1</v>
      </c>
      <c r="L330" s="9">
        <v>73376.56</v>
      </c>
      <c r="M330" s="9">
        <v>73376.56</v>
      </c>
      <c r="N330" s="2">
        <v>10785</v>
      </c>
      <c r="O330" s="2">
        <f t="shared" si="33"/>
        <v>10785</v>
      </c>
      <c r="P330" s="2">
        <f t="shared" si="30"/>
        <v>12942</v>
      </c>
      <c r="Q330" s="2">
        <f t="shared" si="34"/>
        <v>12942</v>
      </c>
      <c r="R330" s="18"/>
      <c r="S330" s="21">
        <f t="shared" si="31"/>
        <v>11000.699999999999</v>
      </c>
      <c r="T330" s="21">
        <f t="shared" si="32"/>
        <v>11000.699999999999</v>
      </c>
    </row>
    <row r="331" spans="1:20" ht="36" x14ac:dyDescent="0.25">
      <c r="A331" s="4">
        <v>343</v>
      </c>
      <c r="B331" s="4" t="s">
        <v>9</v>
      </c>
      <c r="C331" s="17" t="s">
        <v>677</v>
      </c>
      <c r="D331" s="17" t="s">
        <v>678</v>
      </c>
      <c r="E331" s="6">
        <v>2012</v>
      </c>
      <c r="F331" s="5" t="s">
        <v>12</v>
      </c>
      <c r="G331" s="5" t="s">
        <v>13</v>
      </c>
      <c r="H331" s="7" t="s">
        <v>14</v>
      </c>
      <c r="I331" s="5" t="s">
        <v>51</v>
      </c>
      <c r="J331" s="8"/>
      <c r="K331" s="23">
        <v>46</v>
      </c>
      <c r="L331" s="9">
        <v>305.33413043478265</v>
      </c>
      <c r="M331" s="9">
        <v>14045.37</v>
      </c>
      <c r="N331" s="2">
        <v>45</v>
      </c>
      <c r="O331" s="2">
        <f t="shared" si="33"/>
        <v>2070</v>
      </c>
      <c r="P331" s="2">
        <f t="shared" si="30"/>
        <v>54</v>
      </c>
      <c r="Q331" s="2">
        <f t="shared" si="34"/>
        <v>2484</v>
      </c>
      <c r="R331" s="18"/>
      <c r="S331" s="21">
        <f t="shared" si="31"/>
        <v>45.900000000000006</v>
      </c>
      <c r="T331" s="21">
        <f t="shared" si="32"/>
        <v>2111.4</v>
      </c>
    </row>
    <row r="332" spans="1:20" ht="24" x14ac:dyDescent="0.25">
      <c r="A332" s="4">
        <v>344</v>
      </c>
      <c r="B332" s="4" t="s">
        <v>9</v>
      </c>
      <c r="C332" s="17" t="s">
        <v>679</v>
      </c>
      <c r="D332" s="17" t="s">
        <v>680</v>
      </c>
      <c r="E332" s="6">
        <v>2016</v>
      </c>
      <c r="F332" s="5" t="s">
        <v>12</v>
      </c>
      <c r="G332" s="5" t="s">
        <v>13</v>
      </c>
      <c r="H332" s="7" t="s">
        <v>14</v>
      </c>
      <c r="I332" s="5" t="s">
        <v>51</v>
      </c>
      <c r="J332" s="8"/>
      <c r="K332" s="23">
        <v>102</v>
      </c>
      <c r="L332" s="9">
        <v>308.18107843137255</v>
      </c>
      <c r="M332" s="9">
        <v>31434.47</v>
      </c>
      <c r="N332" s="2">
        <v>53</v>
      </c>
      <c r="O332" s="2">
        <f t="shared" si="33"/>
        <v>5406</v>
      </c>
      <c r="P332" s="2">
        <f t="shared" si="30"/>
        <v>63.599999999999994</v>
      </c>
      <c r="Q332" s="2">
        <f t="shared" si="34"/>
        <v>6487.2</v>
      </c>
      <c r="R332" s="18"/>
      <c r="S332" s="21">
        <f t="shared" si="31"/>
        <v>54.059999999999988</v>
      </c>
      <c r="T332" s="21">
        <f t="shared" si="32"/>
        <v>5514.12</v>
      </c>
    </row>
    <row r="333" spans="1:20" ht="24" x14ac:dyDescent="0.25">
      <c r="A333" s="4">
        <v>345</v>
      </c>
      <c r="B333" s="4" t="s">
        <v>9</v>
      </c>
      <c r="C333" s="17" t="s">
        <v>681</v>
      </c>
      <c r="D333" s="17" t="s">
        <v>682</v>
      </c>
      <c r="E333" s="6">
        <v>2016</v>
      </c>
      <c r="F333" s="5" t="s">
        <v>12</v>
      </c>
      <c r="G333" s="5" t="s">
        <v>13</v>
      </c>
      <c r="H333" s="7" t="s">
        <v>14</v>
      </c>
      <c r="I333" s="5" t="s">
        <v>51</v>
      </c>
      <c r="J333" s="8"/>
      <c r="K333" s="23">
        <v>36</v>
      </c>
      <c r="L333" s="9">
        <v>1195.9261111111109</v>
      </c>
      <c r="M333" s="9">
        <v>43053.34</v>
      </c>
      <c r="N333" s="2">
        <v>207</v>
      </c>
      <c r="O333" s="2">
        <f t="shared" si="33"/>
        <v>7452</v>
      </c>
      <c r="P333" s="2">
        <f t="shared" si="30"/>
        <v>248.39999999999998</v>
      </c>
      <c r="Q333" s="2">
        <f t="shared" si="34"/>
        <v>8942.4</v>
      </c>
      <c r="R333" s="18"/>
      <c r="S333" s="21">
        <f t="shared" si="31"/>
        <v>211.14</v>
      </c>
      <c r="T333" s="21">
        <f t="shared" si="32"/>
        <v>7601.0399999999991</v>
      </c>
    </row>
    <row r="334" spans="1:20" ht="24" x14ac:dyDescent="0.25">
      <c r="A334" s="4">
        <v>347</v>
      </c>
      <c r="B334" s="4" t="s">
        <v>9</v>
      </c>
      <c r="C334" s="17" t="s">
        <v>683</v>
      </c>
      <c r="D334" s="17" t="s">
        <v>684</v>
      </c>
      <c r="E334" s="6">
        <v>2014</v>
      </c>
      <c r="F334" s="5" t="s">
        <v>12</v>
      </c>
      <c r="G334" s="5" t="s">
        <v>13</v>
      </c>
      <c r="H334" s="7" t="s">
        <v>14</v>
      </c>
      <c r="I334" s="5" t="s">
        <v>15</v>
      </c>
      <c r="J334" s="8"/>
      <c r="K334" s="23">
        <v>10</v>
      </c>
      <c r="L334" s="9">
        <v>4498.4210000000003</v>
      </c>
      <c r="M334" s="9">
        <v>44984.21</v>
      </c>
      <c r="N334" s="2">
        <v>1272</v>
      </c>
      <c r="O334" s="2">
        <f t="shared" si="33"/>
        <v>12720</v>
      </c>
      <c r="P334" s="2">
        <f t="shared" si="30"/>
        <v>1526.3999999999999</v>
      </c>
      <c r="Q334" s="2">
        <f t="shared" si="34"/>
        <v>15264</v>
      </c>
      <c r="R334" s="18"/>
      <c r="S334" s="21">
        <f t="shared" si="31"/>
        <v>1297.44</v>
      </c>
      <c r="T334" s="21">
        <f t="shared" si="32"/>
        <v>12974.4</v>
      </c>
    </row>
    <row r="335" spans="1:20" ht="24" x14ac:dyDescent="0.25">
      <c r="A335" s="4">
        <v>348</v>
      </c>
      <c r="B335" s="4" t="s">
        <v>9</v>
      </c>
      <c r="C335" s="17" t="s">
        <v>685</v>
      </c>
      <c r="D335" s="17" t="s">
        <v>686</v>
      </c>
      <c r="E335" s="6">
        <v>2014</v>
      </c>
      <c r="F335" s="5" t="s">
        <v>12</v>
      </c>
      <c r="G335" s="5" t="s">
        <v>13</v>
      </c>
      <c r="H335" s="7" t="s">
        <v>14</v>
      </c>
      <c r="I335" s="5" t="s">
        <v>15</v>
      </c>
      <c r="J335" s="8"/>
      <c r="K335" s="23">
        <v>54</v>
      </c>
      <c r="L335" s="9">
        <v>1504.6899999999998</v>
      </c>
      <c r="M335" s="9">
        <v>81253.259999999995</v>
      </c>
      <c r="N335" s="2">
        <v>425</v>
      </c>
      <c r="O335" s="2">
        <f t="shared" si="33"/>
        <v>22950</v>
      </c>
      <c r="P335" s="2">
        <f t="shared" si="30"/>
        <v>510</v>
      </c>
      <c r="Q335" s="2">
        <f t="shared" si="34"/>
        <v>27540</v>
      </c>
      <c r="R335" s="18"/>
      <c r="S335" s="21">
        <f t="shared" si="31"/>
        <v>433.49999999999994</v>
      </c>
      <c r="T335" s="21">
        <f t="shared" si="32"/>
        <v>23408.999999999996</v>
      </c>
    </row>
    <row r="336" spans="1:20" ht="24" x14ac:dyDescent="0.25">
      <c r="A336" s="4">
        <v>349</v>
      </c>
      <c r="B336" s="4" t="s">
        <v>9</v>
      </c>
      <c r="C336" s="17" t="s">
        <v>687</v>
      </c>
      <c r="D336" s="17" t="s">
        <v>688</v>
      </c>
      <c r="E336" s="6">
        <v>2014</v>
      </c>
      <c r="F336" s="5" t="s">
        <v>12</v>
      </c>
      <c r="G336" s="5" t="s">
        <v>13</v>
      </c>
      <c r="H336" s="7" t="s">
        <v>14</v>
      </c>
      <c r="I336" s="5" t="s">
        <v>15</v>
      </c>
      <c r="J336" s="8"/>
      <c r="K336" s="23">
        <v>11</v>
      </c>
      <c r="L336" s="9">
        <v>1504.0009090909089</v>
      </c>
      <c r="M336" s="9">
        <v>16544.009999999998</v>
      </c>
      <c r="N336" s="2">
        <v>425</v>
      </c>
      <c r="O336" s="2">
        <f t="shared" si="33"/>
        <v>4675</v>
      </c>
      <c r="P336" s="2">
        <f t="shared" si="30"/>
        <v>510</v>
      </c>
      <c r="Q336" s="2">
        <f t="shared" si="34"/>
        <v>5610</v>
      </c>
      <c r="R336" s="18"/>
      <c r="S336" s="21">
        <f t="shared" si="31"/>
        <v>433.49999999999994</v>
      </c>
      <c r="T336" s="21">
        <f t="shared" si="32"/>
        <v>4768.5</v>
      </c>
    </row>
    <row r="337" spans="1:20" ht="72" x14ac:dyDescent="0.25">
      <c r="A337" s="4">
        <v>352</v>
      </c>
      <c r="B337" s="4" t="s">
        <v>9</v>
      </c>
      <c r="C337" s="17" t="s">
        <v>689</v>
      </c>
      <c r="D337" s="17" t="s">
        <v>690</v>
      </c>
      <c r="E337" s="6">
        <v>2010</v>
      </c>
      <c r="F337" s="5" t="s">
        <v>12</v>
      </c>
      <c r="G337" s="5" t="s">
        <v>691</v>
      </c>
      <c r="H337" s="7" t="s">
        <v>14</v>
      </c>
      <c r="I337" s="5" t="s">
        <v>692</v>
      </c>
      <c r="J337" s="8"/>
      <c r="K337" s="23">
        <v>15</v>
      </c>
      <c r="L337" s="9">
        <v>198.25466666666668</v>
      </c>
      <c r="M337" s="9">
        <v>2973.82</v>
      </c>
      <c r="N337" s="2">
        <v>24</v>
      </c>
      <c r="O337" s="2">
        <f t="shared" si="33"/>
        <v>360</v>
      </c>
      <c r="P337" s="2">
        <f t="shared" si="30"/>
        <v>28.799999999999997</v>
      </c>
      <c r="Q337" s="2">
        <f t="shared" si="34"/>
        <v>432</v>
      </c>
      <c r="R337" s="18"/>
      <c r="S337" s="21">
        <f t="shared" si="31"/>
        <v>24.479999999999997</v>
      </c>
      <c r="T337" s="21">
        <f t="shared" si="32"/>
        <v>367.20000000000005</v>
      </c>
    </row>
    <row r="338" spans="1:20" ht="24" x14ac:dyDescent="0.25">
      <c r="A338" s="4">
        <v>353</v>
      </c>
      <c r="B338" s="4" t="s">
        <v>9</v>
      </c>
      <c r="C338" s="17" t="s">
        <v>693</v>
      </c>
      <c r="D338" s="17" t="s">
        <v>694</v>
      </c>
      <c r="E338" s="6">
        <v>2011</v>
      </c>
      <c r="F338" s="5" t="s">
        <v>12</v>
      </c>
      <c r="G338" s="5" t="s">
        <v>13</v>
      </c>
      <c r="H338" s="7" t="s">
        <v>14</v>
      </c>
      <c r="I338" s="5" t="s">
        <v>15</v>
      </c>
      <c r="J338" s="8"/>
      <c r="K338" s="23">
        <v>2</v>
      </c>
      <c r="L338" s="9">
        <v>7328.07</v>
      </c>
      <c r="M338" s="9">
        <v>14656.14</v>
      </c>
      <c r="N338" s="2">
        <v>1103</v>
      </c>
      <c r="O338" s="2">
        <f t="shared" si="33"/>
        <v>2206</v>
      </c>
      <c r="P338" s="2">
        <f t="shared" si="30"/>
        <v>1323.6</v>
      </c>
      <c r="Q338" s="2">
        <f t="shared" si="34"/>
        <v>2647.2</v>
      </c>
      <c r="R338" s="18"/>
      <c r="S338" s="21">
        <f t="shared" si="31"/>
        <v>1125.06</v>
      </c>
      <c r="T338" s="21">
        <f t="shared" si="32"/>
        <v>2250.12</v>
      </c>
    </row>
    <row r="339" spans="1:20" ht="24" x14ac:dyDescent="0.25">
      <c r="A339" s="4">
        <v>354</v>
      </c>
      <c r="B339" s="4" t="s">
        <v>9</v>
      </c>
      <c r="C339" s="17" t="s">
        <v>695</v>
      </c>
      <c r="D339" s="17" t="s">
        <v>696</v>
      </c>
      <c r="E339" s="6">
        <v>2012</v>
      </c>
      <c r="F339" s="5" t="s">
        <v>12</v>
      </c>
      <c r="G339" s="5" t="s">
        <v>13</v>
      </c>
      <c r="H339" s="7" t="s">
        <v>14</v>
      </c>
      <c r="I339" s="5" t="s">
        <v>108</v>
      </c>
      <c r="J339" s="8"/>
      <c r="K339" s="23">
        <v>210</v>
      </c>
      <c r="L339" s="9">
        <v>191.17333333333335</v>
      </c>
      <c r="M339" s="9">
        <v>40146.400000000001</v>
      </c>
      <c r="N339" s="2">
        <v>28</v>
      </c>
      <c r="O339" s="2">
        <f t="shared" si="33"/>
        <v>5880</v>
      </c>
      <c r="P339" s="2">
        <f t="shared" si="30"/>
        <v>33.6</v>
      </c>
      <c r="Q339" s="2">
        <f t="shared" si="34"/>
        <v>7056</v>
      </c>
      <c r="R339" s="18"/>
      <c r="S339" s="21">
        <f t="shared" si="31"/>
        <v>28.560000000000002</v>
      </c>
      <c r="T339" s="21">
        <f t="shared" si="32"/>
        <v>5997.6</v>
      </c>
    </row>
    <row r="340" spans="1:20" ht="36" x14ac:dyDescent="0.25">
      <c r="A340" s="4">
        <v>355</v>
      </c>
      <c r="B340" s="4" t="s">
        <v>9</v>
      </c>
      <c r="C340" s="17" t="s">
        <v>697</v>
      </c>
      <c r="D340" s="17" t="s">
        <v>698</v>
      </c>
      <c r="E340" s="6">
        <v>2012</v>
      </c>
      <c r="F340" s="5" t="s">
        <v>12</v>
      </c>
      <c r="G340" s="5" t="s">
        <v>13</v>
      </c>
      <c r="H340" s="7" t="s">
        <v>14</v>
      </c>
      <c r="I340" s="5" t="s">
        <v>369</v>
      </c>
      <c r="J340" s="8"/>
      <c r="K340" s="23">
        <v>10</v>
      </c>
      <c r="L340" s="9">
        <v>36.469000000000001</v>
      </c>
      <c r="M340" s="19">
        <v>364.69</v>
      </c>
      <c r="N340" s="2">
        <v>5</v>
      </c>
      <c r="O340" s="2">
        <f t="shared" si="33"/>
        <v>50</v>
      </c>
      <c r="P340" s="2">
        <f t="shared" si="30"/>
        <v>6</v>
      </c>
      <c r="Q340" s="2">
        <f t="shared" si="34"/>
        <v>60</v>
      </c>
      <c r="R340" s="18"/>
      <c r="S340" s="21">
        <f t="shared" si="31"/>
        <v>5.0999999999999996</v>
      </c>
      <c r="T340" s="21">
        <f t="shared" si="32"/>
        <v>51</v>
      </c>
    </row>
    <row r="341" spans="1:20" ht="48" x14ac:dyDescent="0.25">
      <c r="A341" s="4">
        <v>356</v>
      </c>
      <c r="B341" s="4" t="s">
        <v>9</v>
      </c>
      <c r="C341" s="17" t="s">
        <v>699</v>
      </c>
      <c r="D341" s="17" t="s">
        <v>700</v>
      </c>
      <c r="E341" s="6">
        <v>2012</v>
      </c>
      <c r="F341" s="5" t="s">
        <v>12</v>
      </c>
      <c r="G341" s="5" t="s">
        <v>13</v>
      </c>
      <c r="H341" s="7" t="s">
        <v>14</v>
      </c>
      <c r="I341" s="5" t="s">
        <v>15</v>
      </c>
      <c r="J341" s="8"/>
      <c r="K341" s="23">
        <v>3</v>
      </c>
      <c r="L341" s="9">
        <v>713068.64333333343</v>
      </c>
      <c r="M341" s="9">
        <v>2139205.9300000002</v>
      </c>
      <c r="N341" s="2">
        <v>104810</v>
      </c>
      <c r="O341" s="2">
        <f t="shared" si="33"/>
        <v>314430</v>
      </c>
      <c r="P341" s="2">
        <f t="shared" si="30"/>
        <v>125772</v>
      </c>
      <c r="Q341" s="2">
        <f t="shared" si="34"/>
        <v>377316</v>
      </c>
      <c r="R341" s="18"/>
      <c r="S341" s="21">
        <f t="shared" si="31"/>
        <v>106906.2</v>
      </c>
      <c r="T341" s="21">
        <f t="shared" si="32"/>
        <v>320718.59999999998</v>
      </c>
    </row>
    <row r="342" spans="1:20" ht="24" x14ac:dyDescent="0.25">
      <c r="A342" s="4">
        <v>357</v>
      </c>
      <c r="B342" s="4" t="s">
        <v>9</v>
      </c>
      <c r="C342" s="17" t="s">
        <v>701</v>
      </c>
      <c r="D342" s="17" t="s">
        <v>702</v>
      </c>
      <c r="E342" s="6">
        <v>2012</v>
      </c>
      <c r="F342" s="5" t="s">
        <v>12</v>
      </c>
      <c r="G342" s="5" t="s">
        <v>13</v>
      </c>
      <c r="H342" s="7" t="s">
        <v>14</v>
      </c>
      <c r="I342" s="5" t="s">
        <v>15</v>
      </c>
      <c r="J342" s="8"/>
      <c r="K342" s="23">
        <v>1</v>
      </c>
      <c r="L342" s="9">
        <v>1646.13</v>
      </c>
      <c r="M342" s="9">
        <v>1646.13</v>
      </c>
      <c r="N342" s="2">
        <v>242</v>
      </c>
      <c r="O342" s="2">
        <f t="shared" si="33"/>
        <v>242</v>
      </c>
      <c r="P342" s="2">
        <f t="shared" si="30"/>
        <v>290.39999999999998</v>
      </c>
      <c r="Q342" s="2">
        <f t="shared" si="34"/>
        <v>290.39999999999998</v>
      </c>
      <c r="R342" s="18"/>
      <c r="S342" s="21">
        <f t="shared" si="31"/>
        <v>246.84</v>
      </c>
      <c r="T342" s="21">
        <f t="shared" si="32"/>
        <v>246.84</v>
      </c>
    </row>
    <row r="343" spans="1:20" ht="24" x14ac:dyDescent="0.25">
      <c r="A343" s="4">
        <v>358</v>
      </c>
      <c r="B343" s="4" t="s">
        <v>9</v>
      </c>
      <c r="C343" s="17" t="s">
        <v>703</v>
      </c>
      <c r="D343" s="17" t="s">
        <v>704</v>
      </c>
      <c r="E343" s="6">
        <v>2014</v>
      </c>
      <c r="F343" s="5" t="s">
        <v>12</v>
      </c>
      <c r="G343" s="5" t="s">
        <v>13</v>
      </c>
      <c r="H343" s="7" t="s">
        <v>14</v>
      </c>
      <c r="I343" s="5" t="s">
        <v>51</v>
      </c>
      <c r="J343" s="8"/>
      <c r="K343" s="23">
        <v>7</v>
      </c>
      <c r="L343" s="9">
        <v>6120.0871428571427</v>
      </c>
      <c r="M343" s="9">
        <v>42840.61</v>
      </c>
      <c r="N343" s="2">
        <v>1731</v>
      </c>
      <c r="O343" s="2">
        <f t="shared" si="33"/>
        <v>12117</v>
      </c>
      <c r="P343" s="2">
        <f t="shared" si="30"/>
        <v>2077.1999999999998</v>
      </c>
      <c r="Q343" s="2">
        <f t="shared" si="34"/>
        <v>14540.4</v>
      </c>
      <c r="R343" s="18"/>
      <c r="S343" s="21">
        <f t="shared" si="31"/>
        <v>1765.62</v>
      </c>
      <c r="T343" s="21">
        <f t="shared" si="32"/>
        <v>12359.34</v>
      </c>
    </row>
    <row r="344" spans="1:20" ht="24" x14ac:dyDescent="0.25">
      <c r="A344" s="4">
        <v>359</v>
      </c>
      <c r="B344" s="4" t="s">
        <v>9</v>
      </c>
      <c r="C344" s="17" t="s">
        <v>705</v>
      </c>
      <c r="D344" s="17" t="s">
        <v>706</v>
      </c>
      <c r="E344" s="6">
        <v>2011</v>
      </c>
      <c r="F344" s="5" t="s">
        <v>12</v>
      </c>
      <c r="G344" s="5" t="s">
        <v>13</v>
      </c>
      <c r="H344" s="7" t="s">
        <v>14</v>
      </c>
      <c r="I344" s="5" t="s">
        <v>15</v>
      </c>
      <c r="J344" s="8"/>
      <c r="K344" s="23">
        <v>1</v>
      </c>
      <c r="L344" s="9">
        <v>1820030.5</v>
      </c>
      <c r="M344" s="9">
        <v>1820030.5</v>
      </c>
      <c r="N344" s="2">
        <v>273898</v>
      </c>
      <c r="O344" s="2">
        <f t="shared" si="33"/>
        <v>273898</v>
      </c>
      <c r="P344" s="2">
        <f t="shared" si="30"/>
        <v>328677.59999999998</v>
      </c>
      <c r="Q344" s="2">
        <f t="shared" si="34"/>
        <v>328677.59999999998</v>
      </c>
      <c r="R344" s="18"/>
      <c r="S344" s="21">
        <f t="shared" si="31"/>
        <v>279375.95999999996</v>
      </c>
      <c r="T344" s="21">
        <f t="shared" si="32"/>
        <v>279375.95999999996</v>
      </c>
    </row>
    <row r="345" spans="1:20" ht="36" x14ac:dyDescent="0.25">
      <c r="A345" s="4">
        <v>360</v>
      </c>
      <c r="B345" s="4" t="s">
        <v>9</v>
      </c>
      <c r="C345" s="17" t="s">
        <v>707</v>
      </c>
      <c r="D345" s="17" t="s">
        <v>708</v>
      </c>
      <c r="E345" s="6">
        <v>2011</v>
      </c>
      <c r="F345" s="5" t="s">
        <v>12</v>
      </c>
      <c r="G345" s="5" t="s">
        <v>13</v>
      </c>
      <c r="H345" s="7" t="s">
        <v>14</v>
      </c>
      <c r="I345" s="5" t="s">
        <v>15</v>
      </c>
      <c r="J345" s="8"/>
      <c r="K345" s="23">
        <v>2</v>
      </c>
      <c r="L345" s="13">
        <v>2</v>
      </c>
      <c r="M345" s="13">
        <v>2</v>
      </c>
      <c r="N345" s="2">
        <v>9593</v>
      </c>
      <c r="O345" s="2">
        <f t="shared" si="33"/>
        <v>19186</v>
      </c>
      <c r="P345" s="2">
        <f t="shared" si="30"/>
        <v>11511.6</v>
      </c>
      <c r="Q345" s="2">
        <f t="shared" si="34"/>
        <v>23023.200000000001</v>
      </c>
      <c r="R345" s="18"/>
      <c r="S345" s="21">
        <f t="shared" si="31"/>
        <v>9784.86</v>
      </c>
      <c r="T345" s="21">
        <f t="shared" si="32"/>
        <v>19569.72</v>
      </c>
    </row>
    <row r="346" spans="1:20" ht="48" x14ac:dyDescent="0.25">
      <c r="A346" s="4">
        <v>361</v>
      </c>
      <c r="B346" s="4" t="s">
        <v>9</v>
      </c>
      <c r="C346" s="17" t="s">
        <v>709</v>
      </c>
      <c r="D346" s="17" t="s">
        <v>710</v>
      </c>
      <c r="E346" s="6">
        <v>2014</v>
      </c>
      <c r="F346" s="5" t="s">
        <v>12</v>
      </c>
      <c r="G346" s="5" t="s">
        <v>13</v>
      </c>
      <c r="H346" s="7" t="s">
        <v>14</v>
      </c>
      <c r="I346" s="5" t="s">
        <v>54</v>
      </c>
      <c r="J346" s="15"/>
      <c r="K346" s="24">
        <v>2600</v>
      </c>
      <c r="L346" s="9">
        <v>65.938257692307687</v>
      </c>
      <c r="M346" s="9">
        <v>171439.47</v>
      </c>
      <c r="N346" s="2">
        <v>19</v>
      </c>
      <c r="O346" s="2">
        <f t="shared" si="33"/>
        <v>49400</v>
      </c>
      <c r="P346" s="2">
        <f t="shared" si="30"/>
        <v>22.8</v>
      </c>
      <c r="Q346" s="2">
        <f t="shared" si="34"/>
        <v>59280</v>
      </c>
      <c r="R346" s="18"/>
      <c r="S346" s="21">
        <f t="shared" si="31"/>
        <v>19.38</v>
      </c>
      <c r="T346" s="21">
        <f t="shared" si="32"/>
        <v>50387.999999999993</v>
      </c>
    </row>
    <row r="347" spans="1:20" ht="24" x14ac:dyDescent="0.25">
      <c r="A347" s="4">
        <v>362</v>
      </c>
      <c r="B347" s="4" t="s">
        <v>9</v>
      </c>
      <c r="C347" s="17" t="s">
        <v>711</v>
      </c>
      <c r="D347" s="17" t="s">
        <v>712</v>
      </c>
      <c r="E347" s="6">
        <v>2012</v>
      </c>
      <c r="F347" s="5" t="s">
        <v>12</v>
      </c>
      <c r="G347" s="5" t="s">
        <v>13</v>
      </c>
      <c r="H347" s="7" t="s">
        <v>14</v>
      </c>
      <c r="I347" s="5" t="s">
        <v>15</v>
      </c>
      <c r="J347" s="8"/>
      <c r="K347" s="23">
        <v>7</v>
      </c>
      <c r="L347" s="9">
        <v>2083.3471428571429</v>
      </c>
      <c r="M347" s="9">
        <v>14583.43</v>
      </c>
      <c r="N347" s="2">
        <v>306</v>
      </c>
      <c r="O347" s="2">
        <f t="shared" si="33"/>
        <v>2142</v>
      </c>
      <c r="P347" s="2">
        <f t="shared" si="30"/>
        <v>367.2</v>
      </c>
      <c r="Q347" s="2">
        <f t="shared" si="34"/>
        <v>2570.4</v>
      </c>
      <c r="R347" s="18"/>
      <c r="S347" s="21">
        <f t="shared" si="31"/>
        <v>312.11999999999995</v>
      </c>
      <c r="T347" s="21">
        <f t="shared" si="32"/>
        <v>2184.84</v>
      </c>
    </row>
    <row r="348" spans="1:20" ht="24" x14ac:dyDescent="0.25">
      <c r="A348" s="4">
        <v>363</v>
      </c>
      <c r="B348" s="4" t="s">
        <v>9</v>
      </c>
      <c r="C348" s="17" t="s">
        <v>713</v>
      </c>
      <c r="D348" s="17" t="s">
        <v>714</v>
      </c>
      <c r="E348" s="6">
        <v>2012</v>
      </c>
      <c r="F348" s="5" t="s">
        <v>12</v>
      </c>
      <c r="G348" s="5" t="s">
        <v>13</v>
      </c>
      <c r="H348" s="7" t="s">
        <v>14</v>
      </c>
      <c r="I348" s="5" t="s">
        <v>15</v>
      </c>
      <c r="J348" s="8"/>
      <c r="K348" s="23">
        <v>6</v>
      </c>
      <c r="L348" s="9">
        <v>2083.3466666666668</v>
      </c>
      <c r="M348" s="9">
        <v>12500.08</v>
      </c>
      <c r="N348" s="2">
        <v>306</v>
      </c>
      <c r="O348" s="2">
        <f t="shared" si="33"/>
        <v>1836</v>
      </c>
      <c r="P348" s="2">
        <f t="shared" si="30"/>
        <v>367.2</v>
      </c>
      <c r="Q348" s="2">
        <f t="shared" si="34"/>
        <v>2203.1999999999998</v>
      </c>
      <c r="R348" s="18"/>
      <c r="S348" s="21">
        <f t="shared" si="31"/>
        <v>312.11999999999995</v>
      </c>
      <c r="T348" s="21">
        <f t="shared" si="32"/>
        <v>1872.7199999999998</v>
      </c>
    </row>
    <row r="349" spans="1:20" ht="24" x14ac:dyDescent="0.25">
      <c r="A349" s="4">
        <v>364</v>
      </c>
      <c r="B349" s="4" t="s">
        <v>9</v>
      </c>
      <c r="C349" s="17" t="s">
        <v>715</v>
      </c>
      <c r="D349" s="17" t="s">
        <v>716</v>
      </c>
      <c r="E349" s="6">
        <v>2014</v>
      </c>
      <c r="F349" s="5" t="s">
        <v>12</v>
      </c>
      <c r="G349" s="5" t="s">
        <v>13</v>
      </c>
      <c r="H349" s="7" t="s">
        <v>14</v>
      </c>
      <c r="I349" s="5" t="s">
        <v>15</v>
      </c>
      <c r="J349" s="8"/>
      <c r="K349" s="23">
        <v>7</v>
      </c>
      <c r="L349" s="9">
        <v>483.80285714285714</v>
      </c>
      <c r="M349" s="9">
        <v>3386.62</v>
      </c>
      <c r="N349" s="2">
        <v>137</v>
      </c>
      <c r="O349" s="2">
        <f t="shared" si="33"/>
        <v>959</v>
      </c>
      <c r="P349" s="2">
        <f t="shared" si="30"/>
        <v>164.4</v>
      </c>
      <c r="Q349" s="2">
        <f t="shared" si="34"/>
        <v>1150.8</v>
      </c>
      <c r="R349" s="18"/>
      <c r="S349" s="21">
        <f t="shared" si="31"/>
        <v>139.74</v>
      </c>
      <c r="T349" s="21">
        <f t="shared" si="32"/>
        <v>978.18</v>
      </c>
    </row>
    <row r="350" spans="1:20" ht="36" x14ac:dyDescent="0.25">
      <c r="A350" s="4">
        <v>365</v>
      </c>
      <c r="B350" s="4" t="s">
        <v>9</v>
      </c>
      <c r="C350" s="17" t="s">
        <v>717</v>
      </c>
      <c r="D350" s="17" t="s">
        <v>718</v>
      </c>
      <c r="E350" s="6">
        <v>2015</v>
      </c>
      <c r="F350" s="5" t="s">
        <v>12</v>
      </c>
      <c r="G350" s="5" t="s">
        <v>13</v>
      </c>
      <c r="H350" s="7" t="s">
        <v>14</v>
      </c>
      <c r="I350" s="5" t="s">
        <v>15</v>
      </c>
      <c r="J350" s="8"/>
      <c r="K350" s="23">
        <v>10</v>
      </c>
      <c r="L350" s="9">
        <v>378.86599999999999</v>
      </c>
      <c r="M350" s="9">
        <v>3788.66</v>
      </c>
      <c r="N350" s="2">
        <v>95</v>
      </c>
      <c r="O350" s="2">
        <f t="shared" si="33"/>
        <v>950</v>
      </c>
      <c r="P350" s="2">
        <f t="shared" si="30"/>
        <v>114</v>
      </c>
      <c r="Q350" s="2">
        <f t="shared" si="34"/>
        <v>1140</v>
      </c>
      <c r="R350" s="18"/>
      <c r="S350" s="21">
        <f t="shared" si="31"/>
        <v>96.899999999999991</v>
      </c>
      <c r="T350" s="21">
        <f t="shared" si="32"/>
        <v>969</v>
      </c>
    </row>
    <row r="351" spans="1:20" ht="48" x14ac:dyDescent="0.25">
      <c r="A351" s="4">
        <v>366</v>
      </c>
      <c r="B351" s="4" t="s">
        <v>9</v>
      </c>
      <c r="C351" s="17" t="s">
        <v>719</v>
      </c>
      <c r="D351" s="17" t="s">
        <v>720</v>
      </c>
      <c r="E351" s="6">
        <v>2014</v>
      </c>
      <c r="F351" s="5" t="s">
        <v>12</v>
      </c>
      <c r="G351" s="5" t="s">
        <v>13</v>
      </c>
      <c r="H351" s="7" t="s">
        <v>14</v>
      </c>
      <c r="I351" s="5" t="s">
        <v>15</v>
      </c>
      <c r="J351" s="8"/>
      <c r="K351" s="23">
        <v>1</v>
      </c>
      <c r="L351" s="9">
        <v>180982.62</v>
      </c>
      <c r="M351" s="9">
        <v>180982.62</v>
      </c>
      <c r="N351" s="2">
        <v>51177</v>
      </c>
      <c r="O351" s="2">
        <f t="shared" si="33"/>
        <v>51177</v>
      </c>
      <c r="P351" s="2">
        <f t="shared" si="30"/>
        <v>61412.399999999994</v>
      </c>
      <c r="Q351" s="2">
        <f t="shared" si="34"/>
        <v>61412.399999999994</v>
      </c>
      <c r="R351" s="18"/>
      <c r="S351" s="21">
        <f t="shared" si="31"/>
        <v>52200.539999999994</v>
      </c>
      <c r="T351" s="21">
        <f t="shared" si="32"/>
        <v>52200.539999999994</v>
      </c>
    </row>
    <row r="352" spans="1:20" ht="48" x14ac:dyDescent="0.25">
      <c r="A352" s="4">
        <v>367</v>
      </c>
      <c r="B352" s="4" t="s">
        <v>9</v>
      </c>
      <c r="C352" s="17" t="s">
        <v>721</v>
      </c>
      <c r="D352" s="17" t="s">
        <v>722</v>
      </c>
      <c r="E352" s="6">
        <v>2014</v>
      </c>
      <c r="F352" s="5" t="s">
        <v>12</v>
      </c>
      <c r="G352" s="5" t="s">
        <v>13</v>
      </c>
      <c r="H352" s="7" t="s">
        <v>14</v>
      </c>
      <c r="I352" s="5" t="s">
        <v>15</v>
      </c>
      <c r="J352" s="8"/>
      <c r="K352" s="23">
        <v>1</v>
      </c>
      <c r="L352" s="9">
        <v>187203.9</v>
      </c>
      <c r="M352" s="9">
        <v>187203.9</v>
      </c>
      <c r="N352" s="2">
        <v>52936</v>
      </c>
      <c r="O352" s="2">
        <f t="shared" si="33"/>
        <v>52936</v>
      </c>
      <c r="P352" s="2">
        <f t="shared" si="30"/>
        <v>63523.199999999997</v>
      </c>
      <c r="Q352" s="2">
        <f t="shared" si="34"/>
        <v>63523.199999999997</v>
      </c>
      <c r="R352" s="18"/>
      <c r="S352" s="21">
        <f t="shared" si="31"/>
        <v>53994.720000000001</v>
      </c>
      <c r="T352" s="21">
        <f t="shared" si="32"/>
        <v>53994.720000000001</v>
      </c>
    </row>
    <row r="353" spans="1:20" ht="48" x14ac:dyDescent="0.25">
      <c r="A353" s="4">
        <v>368</v>
      </c>
      <c r="B353" s="4" t="s">
        <v>9</v>
      </c>
      <c r="C353" s="17" t="s">
        <v>723</v>
      </c>
      <c r="D353" s="17" t="s">
        <v>724</v>
      </c>
      <c r="E353" s="6">
        <v>2014</v>
      </c>
      <c r="F353" s="5" t="s">
        <v>12</v>
      </c>
      <c r="G353" s="5" t="s">
        <v>13</v>
      </c>
      <c r="H353" s="7" t="s">
        <v>14</v>
      </c>
      <c r="I353" s="5" t="s">
        <v>15</v>
      </c>
      <c r="J353" s="8"/>
      <c r="K353" s="23">
        <v>1</v>
      </c>
      <c r="L353" s="9">
        <v>145412.59</v>
      </c>
      <c r="M353" s="9">
        <v>145412.59</v>
      </c>
      <c r="N353" s="2">
        <v>41119</v>
      </c>
      <c r="O353" s="2">
        <f t="shared" si="33"/>
        <v>41119</v>
      </c>
      <c r="P353" s="2">
        <f t="shared" si="30"/>
        <v>49342.799999999996</v>
      </c>
      <c r="Q353" s="2">
        <f t="shared" si="34"/>
        <v>49342.799999999996</v>
      </c>
      <c r="R353" s="18"/>
      <c r="S353" s="21">
        <f t="shared" si="31"/>
        <v>41941.379999999997</v>
      </c>
      <c r="T353" s="21">
        <f t="shared" si="32"/>
        <v>41941.379999999997</v>
      </c>
    </row>
    <row r="354" spans="1:20" ht="48" x14ac:dyDescent="0.25">
      <c r="A354" s="4">
        <v>369</v>
      </c>
      <c r="B354" s="4" t="s">
        <v>9</v>
      </c>
      <c r="C354" s="17" t="s">
        <v>725</v>
      </c>
      <c r="D354" s="17" t="s">
        <v>726</v>
      </c>
      <c r="E354" s="6">
        <v>2014</v>
      </c>
      <c r="F354" s="5" t="s">
        <v>12</v>
      </c>
      <c r="G354" s="5" t="s">
        <v>13</v>
      </c>
      <c r="H354" s="7" t="s">
        <v>14</v>
      </c>
      <c r="I354" s="5" t="s">
        <v>15</v>
      </c>
      <c r="J354" s="8"/>
      <c r="K354" s="23">
        <v>1</v>
      </c>
      <c r="L354" s="9">
        <v>190031.76</v>
      </c>
      <c r="M354" s="9">
        <v>190031.76</v>
      </c>
      <c r="N354" s="2">
        <v>53736</v>
      </c>
      <c r="O354" s="2">
        <f t="shared" si="33"/>
        <v>53736</v>
      </c>
      <c r="P354" s="2">
        <f t="shared" si="30"/>
        <v>64483.199999999997</v>
      </c>
      <c r="Q354" s="2">
        <f t="shared" si="34"/>
        <v>64483.199999999997</v>
      </c>
      <c r="R354" s="18"/>
      <c r="S354" s="21">
        <f t="shared" si="31"/>
        <v>54810.720000000001</v>
      </c>
      <c r="T354" s="21">
        <f t="shared" si="32"/>
        <v>54810.720000000001</v>
      </c>
    </row>
    <row r="355" spans="1:20" ht="48" x14ac:dyDescent="0.25">
      <c r="A355" s="4">
        <v>370</v>
      </c>
      <c r="B355" s="4" t="s">
        <v>9</v>
      </c>
      <c r="C355" s="17" t="s">
        <v>727</v>
      </c>
      <c r="D355" s="17" t="s">
        <v>728</v>
      </c>
      <c r="E355" s="6">
        <v>2014</v>
      </c>
      <c r="F355" s="5" t="s">
        <v>12</v>
      </c>
      <c r="G355" s="5" t="s">
        <v>13</v>
      </c>
      <c r="H355" s="7" t="s">
        <v>14</v>
      </c>
      <c r="I355" s="5" t="s">
        <v>15</v>
      </c>
      <c r="J355" s="8"/>
      <c r="K355" s="23">
        <v>1</v>
      </c>
      <c r="L355" s="9">
        <v>213302.53</v>
      </c>
      <c r="M355" s="9">
        <v>213302.53</v>
      </c>
      <c r="N355" s="2">
        <v>60316</v>
      </c>
      <c r="O355" s="2">
        <f t="shared" si="33"/>
        <v>60316</v>
      </c>
      <c r="P355" s="2">
        <f t="shared" si="30"/>
        <v>72379.199999999997</v>
      </c>
      <c r="Q355" s="2">
        <f t="shared" si="34"/>
        <v>72379.199999999997</v>
      </c>
      <c r="R355" s="18"/>
      <c r="S355" s="21">
        <f t="shared" si="31"/>
        <v>61522.319999999992</v>
      </c>
      <c r="T355" s="21">
        <f t="shared" si="32"/>
        <v>61522.319999999992</v>
      </c>
    </row>
    <row r="356" spans="1:20" ht="48" x14ac:dyDescent="0.25">
      <c r="A356" s="4">
        <v>371</v>
      </c>
      <c r="B356" s="4" t="s">
        <v>9</v>
      </c>
      <c r="C356" s="17" t="s">
        <v>729</v>
      </c>
      <c r="D356" s="17" t="s">
        <v>730</v>
      </c>
      <c r="E356" s="6">
        <v>2014</v>
      </c>
      <c r="F356" s="5" t="s">
        <v>12</v>
      </c>
      <c r="G356" s="5" t="s">
        <v>13</v>
      </c>
      <c r="H356" s="7" t="s">
        <v>14</v>
      </c>
      <c r="I356" s="5" t="s">
        <v>15</v>
      </c>
      <c r="J356" s="8"/>
      <c r="K356" s="23">
        <v>1</v>
      </c>
      <c r="L356" s="9">
        <v>139335.64000000001</v>
      </c>
      <c r="M356" s="9">
        <v>139335.64000000001</v>
      </c>
      <c r="N356" s="2">
        <v>39400</v>
      </c>
      <c r="O356" s="2">
        <f t="shared" si="33"/>
        <v>39400</v>
      </c>
      <c r="P356" s="2">
        <f t="shared" si="30"/>
        <v>47280</v>
      </c>
      <c r="Q356" s="2">
        <f t="shared" si="34"/>
        <v>47280</v>
      </c>
      <c r="R356" s="18"/>
      <c r="S356" s="21">
        <f t="shared" si="31"/>
        <v>40188</v>
      </c>
      <c r="T356" s="21">
        <f t="shared" si="32"/>
        <v>40188</v>
      </c>
    </row>
    <row r="357" spans="1:20" ht="48" x14ac:dyDescent="0.25">
      <c r="A357" s="4">
        <v>372</v>
      </c>
      <c r="B357" s="4" t="s">
        <v>9</v>
      </c>
      <c r="C357" s="17" t="s">
        <v>731</v>
      </c>
      <c r="D357" s="17" t="s">
        <v>732</v>
      </c>
      <c r="E357" s="6">
        <v>2014</v>
      </c>
      <c r="F357" s="5" t="s">
        <v>12</v>
      </c>
      <c r="G357" s="5" t="s">
        <v>13</v>
      </c>
      <c r="H357" s="7" t="s">
        <v>14</v>
      </c>
      <c r="I357" s="5" t="s">
        <v>15</v>
      </c>
      <c r="J357" s="8"/>
      <c r="K357" s="23">
        <v>1</v>
      </c>
      <c r="L357" s="9">
        <v>203175.41</v>
      </c>
      <c r="M357" s="9">
        <v>203175.41</v>
      </c>
      <c r="N357" s="2">
        <v>57453</v>
      </c>
      <c r="O357" s="2">
        <f t="shared" si="33"/>
        <v>57453</v>
      </c>
      <c r="P357" s="2">
        <f t="shared" si="30"/>
        <v>68943.599999999991</v>
      </c>
      <c r="Q357" s="2">
        <f t="shared" si="34"/>
        <v>68943.599999999991</v>
      </c>
      <c r="R357" s="18"/>
      <c r="S357" s="21">
        <f t="shared" si="31"/>
        <v>58602.05999999999</v>
      </c>
      <c r="T357" s="21">
        <f t="shared" si="32"/>
        <v>58602.05999999999</v>
      </c>
    </row>
    <row r="358" spans="1:20" ht="48" x14ac:dyDescent="0.25">
      <c r="A358" s="4">
        <v>373</v>
      </c>
      <c r="B358" s="4" t="s">
        <v>9</v>
      </c>
      <c r="C358" s="17" t="s">
        <v>733</v>
      </c>
      <c r="D358" s="17" t="s">
        <v>734</v>
      </c>
      <c r="E358" s="6">
        <v>2014</v>
      </c>
      <c r="F358" s="5" t="s">
        <v>12</v>
      </c>
      <c r="G358" s="5" t="s">
        <v>13</v>
      </c>
      <c r="H358" s="7" t="s">
        <v>14</v>
      </c>
      <c r="I358" s="5" t="s">
        <v>15</v>
      </c>
      <c r="J358" s="8"/>
      <c r="K358" s="23">
        <v>1</v>
      </c>
      <c r="L358" s="9">
        <v>192294.03</v>
      </c>
      <c r="M358" s="9">
        <v>192294.03</v>
      </c>
      <c r="N358" s="2">
        <v>54376</v>
      </c>
      <c r="O358" s="2">
        <f t="shared" si="33"/>
        <v>54376</v>
      </c>
      <c r="P358" s="2">
        <f t="shared" si="30"/>
        <v>65251.199999999997</v>
      </c>
      <c r="Q358" s="2">
        <f t="shared" si="34"/>
        <v>65251.199999999997</v>
      </c>
      <c r="R358" s="18"/>
      <c r="S358" s="21">
        <f t="shared" si="31"/>
        <v>55463.519999999997</v>
      </c>
      <c r="T358" s="21">
        <f t="shared" si="32"/>
        <v>55463.519999999997</v>
      </c>
    </row>
    <row r="359" spans="1:20" ht="48" x14ac:dyDescent="0.25">
      <c r="A359" s="4">
        <v>374</v>
      </c>
      <c r="B359" s="4" t="s">
        <v>9</v>
      </c>
      <c r="C359" s="17" t="s">
        <v>735</v>
      </c>
      <c r="D359" s="17" t="s">
        <v>736</v>
      </c>
      <c r="E359" s="6">
        <v>2014</v>
      </c>
      <c r="F359" s="5" t="s">
        <v>12</v>
      </c>
      <c r="G359" s="5" t="s">
        <v>13</v>
      </c>
      <c r="H359" s="7" t="s">
        <v>14</v>
      </c>
      <c r="I359" s="5" t="s">
        <v>15</v>
      </c>
      <c r="J359" s="8"/>
      <c r="K359" s="23">
        <v>1</v>
      </c>
      <c r="L359" s="9">
        <v>149753.26</v>
      </c>
      <c r="M359" s="9">
        <v>149753.26</v>
      </c>
      <c r="N359" s="2">
        <v>42346</v>
      </c>
      <c r="O359" s="2">
        <f t="shared" si="33"/>
        <v>42346</v>
      </c>
      <c r="P359" s="2">
        <f t="shared" si="30"/>
        <v>50815.199999999997</v>
      </c>
      <c r="Q359" s="2">
        <f t="shared" si="34"/>
        <v>50815.199999999997</v>
      </c>
      <c r="R359" s="18"/>
      <c r="S359" s="21">
        <f t="shared" si="31"/>
        <v>43192.92</v>
      </c>
      <c r="T359" s="21">
        <f t="shared" si="32"/>
        <v>43192.92</v>
      </c>
    </row>
    <row r="360" spans="1:20" ht="48" x14ac:dyDescent="0.25">
      <c r="A360" s="4">
        <v>375</v>
      </c>
      <c r="B360" s="4" t="s">
        <v>9</v>
      </c>
      <c r="C360" s="17" t="s">
        <v>737</v>
      </c>
      <c r="D360" s="17" t="s">
        <v>738</v>
      </c>
      <c r="E360" s="6">
        <v>2014</v>
      </c>
      <c r="F360" s="5" t="s">
        <v>12</v>
      </c>
      <c r="G360" s="5" t="s">
        <v>13</v>
      </c>
      <c r="H360" s="7" t="s">
        <v>14</v>
      </c>
      <c r="I360" s="5" t="s">
        <v>15</v>
      </c>
      <c r="J360" s="8"/>
      <c r="K360" s="23">
        <v>1</v>
      </c>
      <c r="L360" s="9">
        <v>150187.32</v>
      </c>
      <c r="M360" s="9">
        <v>150187.32</v>
      </c>
      <c r="N360" s="2">
        <v>42469</v>
      </c>
      <c r="O360" s="2">
        <f t="shared" si="33"/>
        <v>42469</v>
      </c>
      <c r="P360" s="2">
        <f t="shared" si="30"/>
        <v>50962.799999999996</v>
      </c>
      <c r="Q360" s="2">
        <f t="shared" si="34"/>
        <v>50962.799999999996</v>
      </c>
      <c r="R360" s="18"/>
      <c r="S360" s="21">
        <f t="shared" si="31"/>
        <v>43318.38</v>
      </c>
      <c r="T360" s="21">
        <f t="shared" si="32"/>
        <v>43318.38</v>
      </c>
    </row>
    <row r="361" spans="1:20" ht="48" x14ac:dyDescent="0.25">
      <c r="A361" s="4">
        <v>376</v>
      </c>
      <c r="B361" s="4" t="s">
        <v>9</v>
      </c>
      <c r="C361" s="17" t="s">
        <v>739</v>
      </c>
      <c r="D361" s="17" t="s">
        <v>740</v>
      </c>
      <c r="E361" s="6">
        <v>2014</v>
      </c>
      <c r="F361" s="5" t="s">
        <v>12</v>
      </c>
      <c r="G361" s="5" t="s">
        <v>13</v>
      </c>
      <c r="H361" s="7" t="s">
        <v>14</v>
      </c>
      <c r="I361" s="5" t="s">
        <v>15</v>
      </c>
      <c r="J361" s="8"/>
      <c r="K361" s="23">
        <v>1</v>
      </c>
      <c r="L361" s="9">
        <v>182113.77</v>
      </c>
      <c r="M361" s="9">
        <v>182113.77</v>
      </c>
      <c r="N361" s="2">
        <v>51497</v>
      </c>
      <c r="O361" s="2">
        <f t="shared" si="33"/>
        <v>51497</v>
      </c>
      <c r="P361" s="2">
        <f t="shared" si="30"/>
        <v>61796.399999999994</v>
      </c>
      <c r="Q361" s="2">
        <f t="shared" si="34"/>
        <v>61796.399999999994</v>
      </c>
      <c r="R361" s="18"/>
      <c r="S361" s="21">
        <f t="shared" si="31"/>
        <v>52526.939999999995</v>
      </c>
      <c r="T361" s="21">
        <f t="shared" si="32"/>
        <v>52526.939999999995</v>
      </c>
    </row>
    <row r="362" spans="1:20" ht="48" x14ac:dyDescent="0.25">
      <c r="A362" s="4">
        <v>377</v>
      </c>
      <c r="B362" s="4" t="s">
        <v>9</v>
      </c>
      <c r="C362" s="17" t="s">
        <v>741</v>
      </c>
      <c r="D362" s="17" t="s">
        <v>742</v>
      </c>
      <c r="E362" s="6">
        <v>2014</v>
      </c>
      <c r="F362" s="5" t="s">
        <v>12</v>
      </c>
      <c r="G362" s="5" t="s">
        <v>13</v>
      </c>
      <c r="H362" s="7" t="s">
        <v>14</v>
      </c>
      <c r="I362" s="5" t="s">
        <v>15</v>
      </c>
      <c r="J362" s="8"/>
      <c r="K362" s="23">
        <v>1</v>
      </c>
      <c r="L362" s="9">
        <v>184376.05</v>
      </c>
      <c r="M362" s="9">
        <v>184376.05</v>
      </c>
      <c r="N362" s="2">
        <v>52137</v>
      </c>
      <c r="O362" s="2">
        <f t="shared" si="33"/>
        <v>52137</v>
      </c>
      <c r="P362" s="2">
        <f t="shared" si="30"/>
        <v>62564.399999999994</v>
      </c>
      <c r="Q362" s="2">
        <f t="shared" si="34"/>
        <v>62564.399999999994</v>
      </c>
      <c r="R362" s="18"/>
      <c r="S362" s="21">
        <f t="shared" si="31"/>
        <v>53179.739999999991</v>
      </c>
      <c r="T362" s="21">
        <f t="shared" si="32"/>
        <v>53179.739999999991</v>
      </c>
    </row>
    <row r="363" spans="1:20" ht="48" x14ac:dyDescent="0.25">
      <c r="A363" s="4">
        <v>378</v>
      </c>
      <c r="B363" s="4" t="s">
        <v>9</v>
      </c>
      <c r="C363" s="17" t="s">
        <v>743</v>
      </c>
      <c r="D363" s="17" t="s">
        <v>744</v>
      </c>
      <c r="E363" s="6">
        <v>2012</v>
      </c>
      <c r="F363" s="5" t="s">
        <v>12</v>
      </c>
      <c r="G363" s="5" t="s">
        <v>13</v>
      </c>
      <c r="H363" s="7" t="s">
        <v>14</v>
      </c>
      <c r="I363" s="5" t="s">
        <v>15</v>
      </c>
      <c r="J363" s="8"/>
      <c r="K363" s="23">
        <v>1</v>
      </c>
      <c r="L363" s="9">
        <v>43237.41</v>
      </c>
      <c r="M363" s="9">
        <v>43237.41</v>
      </c>
      <c r="N363" s="2">
        <v>6355</v>
      </c>
      <c r="O363" s="2">
        <f t="shared" si="33"/>
        <v>6355</v>
      </c>
      <c r="P363" s="2">
        <f t="shared" si="30"/>
        <v>7626</v>
      </c>
      <c r="Q363" s="2">
        <f t="shared" si="34"/>
        <v>7626</v>
      </c>
      <c r="R363" s="18"/>
      <c r="S363" s="21">
        <f t="shared" si="31"/>
        <v>6482.1</v>
      </c>
      <c r="T363" s="21">
        <f t="shared" si="32"/>
        <v>6482.1</v>
      </c>
    </row>
    <row r="364" spans="1:20" ht="48" x14ac:dyDescent="0.25">
      <c r="A364" s="4">
        <v>379</v>
      </c>
      <c r="B364" s="4" t="s">
        <v>9</v>
      </c>
      <c r="C364" s="17" t="s">
        <v>745</v>
      </c>
      <c r="D364" s="17" t="s">
        <v>746</v>
      </c>
      <c r="E364" s="6">
        <v>2012</v>
      </c>
      <c r="F364" s="5" t="s">
        <v>12</v>
      </c>
      <c r="G364" s="5" t="s">
        <v>13</v>
      </c>
      <c r="H364" s="7" t="s">
        <v>14</v>
      </c>
      <c r="I364" s="5" t="s">
        <v>15</v>
      </c>
      <c r="J364" s="8"/>
      <c r="K364" s="23">
        <v>1</v>
      </c>
      <c r="L364" s="9">
        <v>75356.63</v>
      </c>
      <c r="M364" s="9">
        <v>75356.63</v>
      </c>
      <c r="N364" s="2">
        <v>11076</v>
      </c>
      <c r="O364" s="2">
        <f t="shared" si="33"/>
        <v>11076</v>
      </c>
      <c r="P364" s="2">
        <f t="shared" si="30"/>
        <v>13291.199999999999</v>
      </c>
      <c r="Q364" s="2">
        <f t="shared" si="34"/>
        <v>13291.199999999999</v>
      </c>
      <c r="R364" s="18"/>
      <c r="S364" s="21">
        <f t="shared" si="31"/>
        <v>11297.519999999999</v>
      </c>
      <c r="T364" s="21">
        <f t="shared" si="32"/>
        <v>11297.519999999999</v>
      </c>
    </row>
    <row r="365" spans="1:20" ht="24" x14ac:dyDescent="0.25">
      <c r="A365" s="4">
        <v>380</v>
      </c>
      <c r="B365" s="4" t="s">
        <v>9</v>
      </c>
      <c r="C365" s="17" t="s">
        <v>747</v>
      </c>
      <c r="D365" s="17" t="s">
        <v>748</v>
      </c>
      <c r="E365" s="6">
        <v>2014</v>
      </c>
      <c r="F365" s="5" t="s">
        <v>12</v>
      </c>
      <c r="G365" s="5" t="s">
        <v>13</v>
      </c>
      <c r="H365" s="7" t="s">
        <v>14</v>
      </c>
      <c r="I365" s="5" t="s">
        <v>15</v>
      </c>
      <c r="J365" s="8"/>
      <c r="K365" s="23">
        <v>4</v>
      </c>
      <c r="L365" s="9">
        <v>18732.814999999999</v>
      </c>
      <c r="M365" s="9">
        <v>74931.259999999995</v>
      </c>
      <c r="N365" s="2">
        <v>5297</v>
      </c>
      <c r="O365" s="2">
        <f t="shared" si="33"/>
        <v>21188</v>
      </c>
      <c r="P365" s="2">
        <f t="shared" si="30"/>
        <v>6356.4</v>
      </c>
      <c r="Q365" s="2">
        <f t="shared" si="34"/>
        <v>25425.599999999999</v>
      </c>
      <c r="R365" s="18"/>
      <c r="S365" s="21">
        <f t="shared" si="31"/>
        <v>5402.94</v>
      </c>
      <c r="T365" s="21">
        <f t="shared" si="32"/>
        <v>21611.759999999998</v>
      </c>
    </row>
    <row r="366" spans="1:20" ht="48" x14ac:dyDescent="0.25">
      <c r="A366" s="4">
        <v>381</v>
      </c>
      <c r="B366" s="4" t="s">
        <v>9</v>
      </c>
      <c r="C366" s="17" t="s">
        <v>749</v>
      </c>
      <c r="D366" s="17" t="s">
        <v>750</v>
      </c>
      <c r="E366" s="6">
        <v>2012</v>
      </c>
      <c r="F366" s="5" t="s">
        <v>12</v>
      </c>
      <c r="G366" s="5" t="s">
        <v>13</v>
      </c>
      <c r="H366" s="7" t="s">
        <v>14</v>
      </c>
      <c r="I366" s="5" t="s">
        <v>15</v>
      </c>
      <c r="J366" s="8"/>
      <c r="K366" s="23">
        <v>1</v>
      </c>
      <c r="L366" s="9">
        <v>95122.3</v>
      </c>
      <c r="M366" s="9">
        <v>95122.3</v>
      </c>
      <c r="N366" s="2">
        <v>13982</v>
      </c>
      <c r="O366" s="2">
        <f t="shared" si="33"/>
        <v>13982</v>
      </c>
      <c r="P366" s="2">
        <f t="shared" si="30"/>
        <v>16778.399999999998</v>
      </c>
      <c r="Q366" s="2">
        <f t="shared" si="34"/>
        <v>16778.399999999998</v>
      </c>
      <c r="R366" s="18"/>
      <c r="S366" s="21">
        <f t="shared" si="31"/>
        <v>14261.64</v>
      </c>
      <c r="T366" s="21">
        <f t="shared" si="32"/>
        <v>14261.64</v>
      </c>
    </row>
    <row r="367" spans="1:20" ht="48" x14ac:dyDescent="0.25">
      <c r="A367" s="4">
        <v>382</v>
      </c>
      <c r="B367" s="4" t="s">
        <v>9</v>
      </c>
      <c r="C367" s="17" t="s">
        <v>751</v>
      </c>
      <c r="D367" s="17" t="s">
        <v>752</v>
      </c>
      <c r="E367" s="6">
        <v>2012</v>
      </c>
      <c r="F367" s="5" t="s">
        <v>12</v>
      </c>
      <c r="G367" s="5" t="s">
        <v>13</v>
      </c>
      <c r="H367" s="7" t="s">
        <v>14</v>
      </c>
      <c r="I367" s="5" t="s">
        <v>15</v>
      </c>
      <c r="J367" s="8"/>
      <c r="K367" s="23">
        <v>7</v>
      </c>
      <c r="L367" s="9">
        <v>80989.122857142851</v>
      </c>
      <c r="M367" s="9">
        <v>566923.86</v>
      </c>
      <c r="N367" s="2">
        <v>11904</v>
      </c>
      <c r="O367" s="2">
        <f t="shared" si="33"/>
        <v>83328</v>
      </c>
      <c r="P367" s="2">
        <f t="shared" si="30"/>
        <v>14284.8</v>
      </c>
      <c r="Q367" s="2">
        <f t="shared" si="34"/>
        <v>99993.599999999991</v>
      </c>
      <c r="R367" s="18"/>
      <c r="S367" s="21">
        <f t="shared" si="31"/>
        <v>12142.079999999998</v>
      </c>
      <c r="T367" s="21">
        <f t="shared" si="32"/>
        <v>84994.559999999998</v>
      </c>
    </row>
    <row r="368" spans="1:20" ht="24" x14ac:dyDescent="0.25">
      <c r="A368" s="4">
        <v>383</v>
      </c>
      <c r="B368" s="4" t="s">
        <v>9</v>
      </c>
      <c r="C368" s="17" t="s">
        <v>753</v>
      </c>
      <c r="D368" s="17" t="s">
        <v>754</v>
      </c>
      <c r="E368" s="6">
        <v>2014</v>
      </c>
      <c r="F368" s="5" t="s">
        <v>12</v>
      </c>
      <c r="G368" s="5" t="s">
        <v>13</v>
      </c>
      <c r="H368" s="7" t="s">
        <v>14</v>
      </c>
      <c r="I368" s="5" t="s">
        <v>15</v>
      </c>
      <c r="J368" s="8"/>
      <c r="K368" s="23">
        <v>1</v>
      </c>
      <c r="L368" s="9">
        <v>5322.32</v>
      </c>
      <c r="M368" s="9">
        <v>5322.32</v>
      </c>
      <c r="N368" s="2">
        <v>1505</v>
      </c>
      <c r="O368" s="2">
        <f t="shared" si="33"/>
        <v>1505</v>
      </c>
      <c r="P368" s="2">
        <f t="shared" si="30"/>
        <v>1806</v>
      </c>
      <c r="Q368" s="2">
        <f t="shared" si="34"/>
        <v>1806</v>
      </c>
      <c r="R368" s="18"/>
      <c r="S368" s="21">
        <f t="shared" si="31"/>
        <v>1535.1</v>
      </c>
      <c r="T368" s="21">
        <f t="shared" si="32"/>
        <v>1535.1</v>
      </c>
    </row>
    <row r="369" spans="1:20" ht="24" x14ac:dyDescent="0.25">
      <c r="A369" s="4">
        <v>384</v>
      </c>
      <c r="B369" s="4" t="s">
        <v>9</v>
      </c>
      <c r="C369" s="17" t="s">
        <v>755</v>
      </c>
      <c r="D369" s="17" t="s">
        <v>756</v>
      </c>
      <c r="E369" s="6">
        <v>2014</v>
      </c>
      <c r="F369" s="5" t="s">
        <v>12</v>
      </c>
      <c r="G369" s="5" t="s">
        <v>13</v>
      </c>
      <c r="H369" s="7" t="s">
        <v>14</v>
      </c>
      <c r="I369" s="5" t="s">
        <v>15</v>
      </c>
      <c r="J369" s="8"/>
      <c r="K369" s="23">
        <v>1</v>
      </c>
      <c r="L369" s="9">
        <v>7453.61</v>
      </c>
      <c r="M369" s="9">
        <v>7453.61</v>
      </c>
      <c r="N369" s="2">
        <v>2108</v>
      </c>
      <c r="O369" s="2">
        <f t="shared" si="33"/>
        <v>2108</v>
      </c>
      <c r="P369" s="2">
        <f t="shared" si="30"/>
        <v>2529.6</v>
      </c>
      <c r="Q369" s="2">
        <f t="shared" si="34"/>
        <v>2529.6</v>
      </c>
      <c r="R369" s="18"/>
      <c r="S369" s="21">
        <f t="shared" si="31"/>
        <v>2150.16</v>
      </c>
      <c r="T369" s="21">
        <f t="shared" si="32"/>
        <v>2150.16</v>
      </c>
    </row>
    <row r="370" spans="1:20" ht="24" x14ac:dyDescent="0.25">
      <c r="A370" s="4">
        <v>385</v>
      </c>
      <c r="B370" s="4" t="s">
        <v>9</v>
      </c>
      <c r="C370" s="17" t="s">
        <v>757</v>
      </c>
      <c r="D370" s="17" t="s">
        <v>758</v>
      </c>
      <c r="E370" s="6">
        <v>2014</v>
      </c>
      <c r="F370" s="5" t="s">
        <v>12</v>
      </c>
      <c r="G370" s="5" t="s">
        <v>13</v>
      </c>
      <c r="H370" s="7" t="s">
        <v>14</v>
      </c>
      <c r="I370" s="5" t="s">
        <v>15</v>
      </c>
      <c r="J370" s="8"/>
      <c r="K370" s="23">
        <v>1</v>
      </c>
      <c r="L370" s="9">
        <v>9836.15</v>
      </c>
      <c r="M370" s="9">
        <v>9836.15</v>
      </c>
      <c r="N370" s="2">
        <v>2781</v>
      </c>
      <c r="O370" s="2">
        <f t="shared" si="33"/>
        <v>2781</v>
      </c>
      <c r="P370" s="2">
        <f t="shared" si="30"/>
        <v>3337.2</v>
      </c>
      <c r="Q370" s="2">
        <f t="shared" si="34"/>
        <v>3337.2</v>
      </c>
      <c r="R370" s="18"/>
      <c r="S370" s="21">
        <f t="shared" si="31"/>
        <v>2836.62</v>
      </c>
      <c r="T370" s="21">
        <f t="shared" si="32"/>
        <v>2836.62</v>
      </c>
    </row>
    <row r="371" spans="1:20" ht="24" x14ac:dyDescent="0.25">
      <c r="A371" s="4">
        <v>386</v>
      </c>
      <c r="B371" s="4" t="s">
        <v>9</v>
      </c>
      <c r="C371" s="17" t="s">
        <v>759</v>
      </c>
      <c r="D371" s="17" t="s">
        <v>760</v>
      </c>
      <c r="E371" s="6">
        <v>2014</v>
      </c>
      <c r="F371" s="5" t="s">
        <v>12</v>
      </c>
      <c r="G371" s="5" t="s">
        <v>13</v>
      </c>
      <c r="H371" s="7" t="s">
        <v>14</v>
      </c>
      <c r="I371" s="5" t="s">
        <v>15</v>
      </c>
      <c r="J371" s="8"/>
      <c r="K371" s="23">
        <v>1</v>
      </c>
      <c r="L371" s="9">
        <v>17877.080000000002</v>
      </c>
      <c r="M371" s="9">
        <v>17877.080000000002</v>
      </c>
      <c r="N371" s="2">
        <v>5055</v>
      </c>
      <c r="O371" s="2">
        <f t="shared" si="33"/>
        <v>5055</v>
      </c>
      <c r="P371" s="2">
        <f t="shared" si="30"/>
        <v>6066</v>
      </c>
      <c r="Q371" s="2">
        <f t="shared" si="34"/>
        <v>6066</v>
      </c>
      <c r="R371" s="18"/>
      <c r="S371" s="21">
        <f t="shared" si="31"/>
        <v>5156.0999999999995</v>
      </c>
      <c r="T371" s="21">
        <f t="shared" si="32"/>
        <v>5156.0999999999995</v>
      </c>
    </row>
    <row r="372" spans="1:20" ht="24" x14ac:dyDescent="0.25">
      <c r="A372" s="4">
        <v>387</v>
      </c>
      <c r="B372" s="4" t="s">
        <v>9</v>
      </c>
      <c r="C372" s="17" t="s">
        <v>761</v>
      </c>
      <c r="D372" s="17" t="s">
        <v>762</v>
      </c>
      <c r="E372" s="6">
        <v>2014</v>
      </c>
      <c r="F372" s="5" t="s">
        <v>12</v>
      </c>
      <c r="G372" s="5" t="s">
        <v>13</v>
      </c>
      <c r="H372" s="7" t="s">
        <v>14</v>
      </c>
      <c r="I372" s="5" t="s">
        <v>15</v>
      </c>
      <c r="J372" s="8"/>
      <c r="K372" s="23">
        <v>1</v>
      </c>
      <c r="L372" s="9">
        <v>24364.37</v>
      </c>
      <c r="M372" s="9">
        <v>24364.37</v>
      </c>
      <c r="N372" s="2">
        <v>6890</v>
      </c>
      <c r="O372" s="2">
        <f t="shared" si="33"/>
        <v>6890</v>
      </c>
      <c r="P372" s="2">
        <f t="shared" si="30"/>
        <v>8268</v>
      </c>
      <c r="Q372" s="2">
        <f t="shared" si="34"/>
        <v>8268</v>
      </c>
      <c r="R372" s="18"/>
      <c r="S372" s="21">
        <f t="shared" si="31"/>
        <v>7027.8</v>
      </c>
      <c r="T372" s="21">
        <f t="shared" si="32"/>
        <v>7027.8</v>
      </c>
    </row>
    <row r="373" spans="1:20" ht="24" x14ac:dyDescent="0.25">
      <c r="A373" s="4">
        <v>388</v>
      </c>
      <c r="B373" s="4" t="s">
        <v>9</v>
      </c>
      <c r="C373" s="17" t="s">
        <v>763</v>
      </c>
      <c r="D373" s="17" t="s">
        <v>764</v>
      </c>
      <c r="E373" s="6">
        <v>2012</v>
      </c>
      <c r="F373" s="5" t="s">
        <v>12</v>
      </c>
      <c r="G373" s="5" t="s">
        <v>13</v>
      </c>
      <c r="H373" s="7" t="s">
        <v>14</v>
      </c>
      <c r="I373" s="5" t="s">
        <v>15</v>
      </c>
      <c r="J373" s="8"/>
      <c r="K373" s="23">
        <v>10</v>
      </c>
      <c r="L373" s="9">
        <v>3135.95</v>
      </c>
      <c r="M373" s="9">
        <v>31359.5</v>
      </c>
      <c r="N373" s="2">
        <v>461</v>
      </c>
      <c r="O373" s="2">
        <f t="shared" si="33"/>
        <v>4610</v>
      </c>
      <c r="P373" s="2">
        <f t="shared" si="30"/>
        <v>553.19999999999993</v>
      </c>
      <c r="Q373" s="2">
        <f t="shared" si="34"/>
        <v>5532</v>
      </c>
      <c r="R373" s="18"/>
      <c r="S373" s="21">
        <f t="shared" si="31"/>
        <v>470.21999999999991</v>
      </c>
      <c r="T373" s="21">
        <f t="shared" si="32"/>
        <v>4702.2</v>
      </c>
    </row>
    <row r="374" spans="1:20" ht="36" x14ac:dyDescent="0.25">
      <c r="A374" s="4">
        <v>389</v>
      </c>
      <c r="B374" s="4" t="s">
        <v>9</v>
      </c>
      <c r="C374" s="17" t="s">
        <v>765</v>
      </c>
      <c r="D374" s="17" t="s">
        <v>766</v>
      </c>
      <c r="E374" s="6">
        <v>2012</v>
      </c>
      <c r="F374" s="5" t="s">
        <v>12</v>
      </c>
      <c r="G374" s="5" t="s">
        <v>13</v>
      </c>
      <c r="H374" s="7" t="s">
        <v>14</v>
      </c>
      <c r="I374" s="5" t="s">
        <v>15</v>
      </c>
      <c r="J374" s="8"/>
      <c r="K374" s="23">
        <v>35</v>
      </c>
      <c r="L374" s="9">
        <v>367.52902439024393</v>
      </c>
      <c r="M374" s="9">
        <f>J374*L374</f>
        <v>0</v>
      </c>
      <c r="N374" s="2">
        <v>54</v>
      </c>
      <c r="O374" s="2">
        <f t="shared" si="33"/>
        <v>1890</v>
      </c>
      <c r="P374" s="2">
        <f t="shared" si="30"/>
        <v>64.8</v>
      </c>
      <c r="Q374" s="2">
        <f t="shared" si="34"/>
        <v>2268</v>
      </c>
      <c r="R374" s="18" t="s">
        <v>1753</v>
      </c>
      <c r="S374" s="21">
        <f t="shared" si="31"/>
        <v>55.08</v>
      </c>
      <c r="T374" s="21">
        <f t="shared" si="32"/>
        <v>1927.8</v>
      </c>
    </row>
    <row r="375" spans="1:20" ht="24" x14ac:dyDescent="0.25">
      <c r="A375" s="4">
        <v>390</v>
      </c>
      <c r="B375" s="4" t="s">
        <v>9</v>
      </c>
      <c r="C375" s="17" t="s">
        <v>767</v>
      </c>
      <c r="D375" s="17" t="s">
        <v>768</v>
      </c>
      <c r="E375" s="6">
        <v>2012</v>
      </c>
      <c r="F375" s="5" t="s">
        <v>12</v>
      </c>
      <c r="G375" s="5" t="s">
        <v>13</v>
      </c>
      <c r="H375" s="7" t="s">
        <v>14</v>
      </c>
      <c r="I375" s="5" t="s">
        <v>15</v>
      </c>
      <c r="J375" s="8"/>
      <c r="K375" s="23">
        <v>27</v>
      </c>
      <c r="L375" s="9">
        <v>2563.8114814814817</v>
      </c>
      <c r="M375" s="9">
        <v>69222.91</v>
      </c>
      <c r="N375" s="2">
        <v>377</v>
      </c>
      <c r="O375" s="2">
        <f t="shared" si="33"/>
        <v>10179</v>
      </c>
      <c r="P375" s="2">
        <f t="shared" si="30"/>
        <v>452.4</v>
      </c>
      <c r="Q375" s="2">
        <f t="shared" si="34"/>
        <v>12214.8</v>
      </c>
      <c r="R375" s="18"/>
      <c r="S375" s="21">
        <f t="shared" si="31"/>
        <v>384.54</v>
      </c>
      <c r="T375" s="21">
        <f t="shared" si="32"/>
        <v>10382.58</v>
      </c>
    </row>
    <row r="376" spans="1:20" ht="24" x14ac:dyDescent="0.25">
      <c r="A376" s="4">
        <v>391</v>
      </c>
      <c r="B376" s="4" t="s">
        <v>9</v>
      </c>
      <c r="C376" s="17" t="s">
        <v>769</v>
      </c>
      <c r="D376" s="17" t="s">
        <v>770</v>
      </c>
      <c r="E376" s="6">
        <v>2014</v>
      </c>
      <c r="F376" s="5" t="s">
        <v>12</v>
      </c>
      <c r="G376" s="5" t="s">
        <v>13</v>
      </c>
      <c r="H376" s="7" t="s">
        <v>14</v>
      </c>
      <c r="I376" s="5" t="s">
        <v>15</v>
      </c>
      <c r="J376" s="8"/>
      <c r="K376" s="23">
        <v>1</v>
      </c>
      <c r="L376" s="9">
        <v>8729.17</v>
      </c>
      <c r="M376" s="9">
        <v>8729.17</v>
      </c>
      <c r="N376" s="2">
        <v>2468</v>
      </c>
      <c r="O376" s="2">
        <f t="shared" si="33"/>
        <v>2468</v>
      </c>
      <c r="P376" s="2">
        <f t="shared" si="30"/>
        <v>2961.6</v>
      </c>
      <c r="Q376" s="2">
        <f t="shared" si="34"/>
        <v>2961.6</v>
      </c>
      <c r="R376" s="18"/>
      <c r="S376" s="21">
        <f t="shared" si="31"/>
        <v>2517.36</v>
      </c>
      <c r="T376" s="21">
        <f t="shared" si="32"/>
        <v>2517.36</v>
      </c>
    </row>
    <row r="377" spans="1:20" ht="36" x14ac:dyDescent="0.25">
      <c r="A377" s="4">
        <v>392</v>
      </c>
      <c r="B377" s="4" t="s">
        <v>9</v>
      </c>
      <c r="C377" s="17" t="s">
        <v>771</v>
      </c>
      <c r="D377" s="17" t="s">
        <v>772</v>
      </c>
      <c r="E377" s="6">
        <v>2012</v>
      </c>
      <c r="F377" s="5" t="s">
        <v>12</v>
      </c>
      <c r="G377" s="5" t="s">
        <v>13</v>
      </c>
      <c r="H377" s="7" t="s">
        <v>14</v>
      </c>
      <c r="I377" s="5" t="s">
        <v>15</v>
      </c>
      <c r="J377" s="8"/>
      <c r="K377" s="23">
        <v>3</v>
      </c>
      <c r="L377" s="9">
        <v>14710.553333333335</v>
      </c>
      <c r="M377" s="9">
        <v>44131.66</v>
      </c>
      <c r="N377" s="2">
        <v>2162</v>
      </c>
      <c r="O377" s="2">
        <f t="shared" si="33"/>
        <v>6486</v>
      </c>
      <c r="P377" s="2">
        <f t="shared" si="30"/>
        <v>2594.4</v>
      </c>
      <c r="Q377" s="2">
        <f t="shared" si="34"/>
        <v>7783.2</v>
      </c>
      <c r="R377" s="18"/>
      <c r="S377" s="21">
        <f t="shared" si="31"/>
        <v>2205.2400000000002</v>
      </c>
      <c r="T377" s="21">
        <f t="shared" si="32"/>
        <v>6615.7199999999993</v>
      </c>
    </row>
    <row r="378" spans="1:20" ht="24" x14ac:dyDescent="0.25">
      <c r="A378" s="4">
        <v>393</v>
      </c>
      <c r="B378" s="4" t="s">
        <v>9</v>
      </c>
      <c r="C378" s="17" t="s">
        <v>773</v>
      </c>
      <c r="D378" s="17" t="s">
        <v>774</v>
      </c>
      <c r="E378" s="6">
        <v>2012</v>
      </c>
      <c r="F378" s="5" t="s">
        <v>12</v>
      </c>
      <c r="G378" s="5" t="s">
        <v>13</v>
      </c>
      <c r="H378" s="7" t="s">
        <v>14</v>
      </c>
      <c r="I378" s="5" t="s">
        <v>15</v>
      </c>
      <c r="J378" s="8"/>
      <c r="K378" s="23">
        <v>1</v>
      </c>
      <c r="L378" s="9">
        <v>6330.1</v>
      </c>
      <c r="M378" s="9">
        <v>6330.1</v>
      </c>
      <c r="N378" s="2">
        <v>930</v>
      </c>
      <c r="O378" s="2">
        <f t="shared" si="33"/>
        <v>930</v>
      </c>
      <c r="P378" s="2">
        <f t="shared" si="30"/>
        <v>1116</v>
      </c>
      <c r="Q378" s="2">
        <f t="shared" si="34"/>
        <v>1116</v>
      </c>
      <c r="R378" s="18"/>
      <c r="S378" s="21">
        <f t="shared" si="31"/>
        <v>948.6</v>
      </c>
      <c r="T378" s="21">
        <f t="shared" si="32"/>
        <v>948.6</v>
      </c>
    </row>
    <row r="379" spans="1:20" ht="24" x14ac:dyDescent="0.25">
      <c r="A379" s="4">
        <v>394</v>
      </c>
      <c r="B379" s="4" t="s">
        <v>9</v>
      </c>
      <c r="C379" s="17" t="s">
        <v>775</v>
      </c>
      <c r="D379" s="17" t="s">
        <v>776</v>
      </c>
      <c r="E379" s="6">
        <v>2012</v>
      </c>
      <c r="F379" s="5" t="s">
        <v>12</v>
      </c>
      <c r="G379" s="5" t="s">
        <v>13</v>
      </c>
      <c r="H379" s="7" t="s">
        <v>14</v>
      </c>
      <c r="I379" s="5" t="s">
        <v>15</v>
      </c>
      <c r="J379" s="8"/>
      <c r="K379" s="23">
        <v>1</v>
      </c>
      <c r="L379" s="9">
        <v>9158.5300000000007</v>
      </c>
      <c r="M379" s="9">
        <v>9158.5300000000007</v>
      </c>
      <c r="N379" s="2">
        <v>1346</v>
      </c>
      <c r="O379" s="2">
        <f t="shared" si="33"/>
        <v>1346</v>
      </c>
      <c r="P379" s="2">
        <f t="shared" si="30"/>
        <v>1615.2</v>
      </c>
      <c r="Q379" s="2">
        <f t="shared" si="34"/>
        <v>1615.2</v>
      </c>
      <c r="R379" s="18"/>
      <c r="S379" s="21">
        <f t="shared" si="31"/>
        <v>1372.92</v>
      </c>
      <c r="T379" s="21">
        <f t="shared" si="32"/>
        <v>1372.92</v>
      </c>
    </row>
    <row r="380" spans="1:20" ht="48" x14ac:dyDescent="0.25">
      <c r="A380" s="4">
        <v>395</v>
      </c>
      <c r="B380" s="4" t="s">
        <v>9</v>
      </c>
      <c r="C380" s="17" t="s">
        <v>777</v>
      </c>
      <c r="D380" s="17" t="s">
        <v>778</v>
      </c>
      <c r="E380" s="6">
        <v>2012</v>
      </c>
      <c r="F380" s="5" t="s">
        <v>12</v>
      </c>
      <c r="G380" s="5" t="s">
        <v>13</v>
      </c>
      <c r="H380" s="7" t="s">
        <v>14</v>
      </c>
      <c r="I380" s="5" t="s">
        <v>15</v>
      </c>
      <c r="J380" s="8"/>
      <c r="K380" s="23">
        <v>4</v>
      </c>
      <c r="L380" s="9">
        <v>33545.79</v>
      </c>
      <c r="M380" s="9">
        <v>134183.16</v>
      </c>
      <c r="N380" s="2">
        <v>4931</v>
      </c>
      <c r="O380" s="2">
        <f t="shared" si="33"/>
        <v>19724</v>
      </c>
      <c r="P380" s="2">
        <f t="shared" si="30"/>
        <v>5917.2</v>
      </c>
      <c r="Q380" s="2">
        <f t="shared" si="34"/>
        <v>23668.799999999999</v>
      </c>
      <c r="R380" s="18"/>
      <c r="S380" s="21">
        <f t="shared" si="31"/>
        <v>5029.62</v>
      </c>
      <c r="T380" s="21">
        <f t="shared" si="32"/>
        <v>20118.48</v>
      </c>
    </row>
    <row r="381" spans="1:20" ht="24" x14ac:dyDescent="0.25">
      <c r="A381" s="4">
        <v>396</v>
      </c>
      <c r="B381" s="4" t="s">
        <v>9</v>
      </c>
      <c r="C381" s="17" t="s">
        <v>779</v>
      </c>
      <c r="D381" s="17" t="s">
        <v>780</v>
      </c>
      <c r="E381" s="6">
        <v>2012</v>
      </c>
      <c r="F381" s="5" t="s">
        <v>12</v>
      </c>
      <c r="G381" s="5" t="s">
        <v>13</v>
      </c>
      <c r="H381" s="7" t="s">
        <v>14</v>
      </c>
      <c r="I381" s="5" t="s">
        <v>15</v>
      </c>
      <c r="J381" s="8"/>
      <c r="K381" s="23">
        <v>5</v>
      </c>
      <c r="L381" s="9">
        <v>10209.032000000001</v>
      </c>
      <c r="M381" s="9">
        <v>51045.16</v>
      </c>
      <c r="N381" s="2">
        <v>1501</v>
      </c>
      <c r="O381" s="2">
        <f t="shared" si="33"/>
        <v>7505</v>
      </c>
      <c r="P381" s="2">
        <f t="shared" si="30"/>
        <v>1801.2</v>
      </c>
      <c r="Q381" s="2">
        <f t="shared" si="34"/>
        <v>9006</v>
      </c>
      <c r="R381" s="18"/>
      <c r="S381" s="21">
        <f t="shared" si="31"/>
        <v>1531.02</v>
      </c>
      <c r="T381" s="21">
        <f t="shared" si="32"/>
        <v>7655.1</v>
      </c>
    </row>
    <row r="382" spans="1:20" ht="24" x14ac:dyDescent="0.25">
      <c r="A382" s="4">
        <v>397</v>
      </c>
      <c r="B382" s="4" t="s">
        <v>9</v>
      </c>
      <c r="C382" s="17" t="s">
        <v>781</v>
      </c>
      <c r="D382" s="17" t="s">
        <v>782</v>
      </c>
      <c r="E382" s="6">
        <v>2012</v>
      </c>
      <c r="F382" s="5" t="s">
        <v>12</v>
      </c>
      <c r="G382" s="5" t="s">
        <v>13</v>
      </c>
      <c r="H382" s="7" t="s">
        <v>14</v>
      </c>
      <c r="I382" s="5" t="s">
        <v>15</v>
      </c>
      <c r="J382" s="8"/>
      <c r="K382" s="23">
        <v>3</v>
      </c>
      <c r="L382" s="9">
        <v>14589.756666666666</v>
      </c>
      <c r="M382" s="9">
        <v>43769.27</v>
      </c>
      <c r="N382" s="2">
        <v>2144</v>
      </c>
      <c r="O382" s="2">
        <f t="shared" si="33"/>
        <v>6432</v>
      </c>
      <c r="P382" s="2">
        <f t="shared" si="30"/>
        <v>2572.7999999999997</v>
      </c>
      <c r="Q382" s="2">
        <f t="shared" si="34"/>
        <v>7718.4</v>
      </c>
      <c r="R382" s="18"/>
      <c r="S382" s="21">
        <f t="shared" si="31"/>
        <v>2186.8799999999997</v>
      </c>
      <c r="T382" s="21">
        <f t="shared" si="32"/>
        <v>6560.6399999999994</v>
      </c>
    </row>
    <row r="383" spans="1:20" ht="48" x14ac:dyDescent="0.25">
      <c r="A383" s="4">
        <v>398</v>
      </c>
      <c r="B383" s="4" t="s">
        <v>9</v>
      </c>
      <c r="C383" s="17" t="s">
        <v>783</v>
      </c>
      <c r="D383" s="17" t="s">
        <v>784</v>
      </c>
      <c r="E383" s="6">
        <v>2012</v>
      </c>
      <c r="F383" s="5" t="s">
        <v>12</v>
      </c>
      <c r="G383" s="5" t="s">
        <v>13</v>
      </c>
      <c r="H383" s="7" t="s">
        <v>14</v>
      </c>
      <c r="I383" s="5" t="s">
        <v>15</v>
      </c>
      <c r="J383" s="8"/>
      <c r="K383" s="23">
        <v>2</v>
      </c>
      <c r="L383" s="9">
        <v>33545.79</v>
      </c>
      <c r="M383" s="9">
        <v>67091.58</v>
      </c>
      <c r="N383" s="2">
        <v>4931</v>
      </c>
      <c r="O383" s="2">
        <f t="shared" si="33"/>
        <v>9862</v>
      </c>
      <c r="P383" s="2">
        <f t="shared" si="30"/>
        <v>5917.2</v>
      </c>
      <c r="Q383" s="2">
        <f t="shared" si="34"/>
        <v>11834.4</v>
      </c>
      <c r="R383" s="18"/>
      <c r="S383" s="21">
        <f t="shared" si="31"/>
        <v>5029.62</v>
      </c>
      <c r="T383" s="21">
        <f t="shared" si="32"/>
        <v>10059.24</v>
      </c>
    </row>
    <row r="384" spans="1:20" ht="48" x14ac:dyDescent="0.25">
      <c r="A384" s="4">
        <v>399</v>
      </c>
      <c r="B384" s="4" t="s">
        <v>9</v>
      </c>
      <c r="C384" s="17" t="s">
        <v>785</v>
      </c>
      <c r="D384" s="17" t="s">
        <v>786</v>
      </c>
      <c r="E384" s="6">
        <v>2012</v>
      </c>
      <c r="F384" s="5" t="s">
        <v>12</v>
      </c>
      <c r="G384" s="5" t="s">
        <v>13</v>
      </c>
      <c r="H384" s="7" t="s">
        <v>14</v>
      </c>
      <c r="I384" s="5" t="s">
        <v>15</v>
      </c>
      <c r="J384" s="8"/>
      <c r="K384" s="23">
        <v>1</v>
      </c>
      <c r="L384" s="9">
        <v>344663.93</v>
      </c>
      <c r="M384" s="9">
        <v>344663.93</v>
      </c>
      <c r="N384" s="2">
        <v>50660</v>
      </c>
      <c r="O384" s="2">
        <f t="shared" si="33"/>
        <v>50660</v>
      </c>
      <c r="P384" s="2">
        <f t="shared" si="30"/>
        <v>60792</v>
      </c>
      <c r="Q384" s="2">
        <f t="shared" si="34"/>
        <v>60792</v>
      </c>
      <c r="R384" s="18"/>
      <c r="S384" s="21">
        <f t="shared" si="31"/>
        <v>51673.2</v>
      </c>
      <c r="T384" s="21">
        <f t="shared" si="32"/>
        <v>51673.2</v>
      </c>
    </row>
    <row r="385" spans="1:20" ht="48" x14ac:dyDescent="0.25">
      <c r="A385" s="4">
        <v>400</v>
      </c>
      <c r="B385" s="4" t="s">
        <v>9</v>
      </c>
      <c r="C385" s="17" t="s">
        <v>787</v>
      </c>
      <c r="D385" s="17" t="s">
        <v>788</v>
      </c>
      <c r="E385" s="6">
        <v>2012</v>
      </c>
      <c r="F385" s="5" t="s">
        <v>12</v>
      </c>
      <c r="G385" s="5" t="s">
        <v>13</v>
      </c>
      <c r="H385" s="7" t="s">
        <v>14</v>
      </c>
      <c r="I385" s="5" t="s">
        <v>15</v>
      </c>
      <c r="J385" s="8"/>
      <c r="K385" s="23">
        <v>1</v>
      </c>
      <c r="L385" s="9">
        <v>393061.79</v>
      </c>
      <c r="M385" s="9">
        <v>393061.79</v>
      </c>
      <c r="N385" s="2">
        <v>57774</v>
      </c>
      <c r="O385" s="2">
        <f t="shared" si="33"/>
        <v>57774</v>
      </c>
      <c r="P385" s="2">
        <f t="shared" si="30"/>
        <v>69328.800000000003</v>
      </c>
      <c r="Q385" s="2">
        <f t="shared" si="34"/>
        <v>69328.800000000003</v>
      </c>
      <c r="R385" s="18"/>
      <c r="S385" s="21">
        <f t="shared" si="31"/>
        <v>58929.48</v>
      </c>
      <c r="T385" s="21">
        <f t="shared" si="32"/>
        <v>58929.48</v>
      </c>
    </row>
    <row r="386" spans="1:20" ht="24" x14ac:dyDescent="0.25">
      <c r="A386" s="4">
        <v>401</v>
      </c>
      <c r="B386" s="4" t="s">
        <v>9</v>
      </c>
      <c r="C386" s="17" t="s">
        <v>789</v>
      </c>
      <c r="D386" s="17" t="s">
        <v>790</v>
      </c>
      <c r="E386" s="6">
        <v>2012</v>
      </c>
      <c r="F386" s="5" t="s">
        <v>12</v>
      </c>
      <c r="G386" s="5" t="s">
        <v>13</v>
      </c>
      <c r="H386" s="7" t="s">
        <v>14</v>
      </c>
      <c r="I386" s="5" t="s">
        <v>15</v>
      </c>
      <c r="J386" s="8"/>
      <c r="K386" s="23">
        <v>4</v>
      </c>
      <c r="L386" s="9">
        <v>455320.11249999999</v>
      </c>
      <c r="M386" s="9">
        <v>1821280.45</v>
      </c>
      <c r="N386" s="2">
        <v>66925</v>
      </c>
      <c r="O386" s="2">
        <f t="shared" si="33"/>
        <v>267700</v>
      </c>
      <c r="P386" s="2">
        <f t="shared" ref="P386:P449" si="35">N386*1.2</f>
        <v>80310</v>
      </c>
      <c r="Q386" s="2">
        <f t="shared" si="34"/>
        <v>321240</v>
      </c>
      <c r="R386" s="18"/>
      <c r="S386" s="21">
        <f t="shared" ref="S386:S449" si="36">P386/100*85</f>
        <v>68263.5</v>
      </c>
      <c r="T386" s="21">
        <f t="shared" ref="T386:T449" si="37">Q386/100*85</f>
        <v>273054</v>
      </c>
    </row>
    <row r="387" spans="1:20" ht="36" x14ac:dyDescent="0.25">
      <c r="A387" s="4">
        <v>402</v>
      </c>
      <c r="B387" s="4" t="s">
        <v>9</v>
      </c>
      <c r="C387" s="17" t="s">
        <v>791</v>
      </c>
      <c r="D387" s="17" t="s">
        <v>792</v>
      </c>
      <c r="E387" s="6">
        <v>2014</v>
      </c>
      <c r="F387" s="5" t="s">
        <v>12</v>
      </c>
      <c r="G387" s="5" t="s">
        <v>13</v>
      </c>
      <c r="H387" s="7" t="s">
        <v>14</v>
      </c>
      <c r="I387" s="5" t="s">
        <v>15</v>
      </c>
      <c r="J387" s="8"/>
      <c r="K387" s="23">
        <v>1</v>
      </c>
      <c r="L387" s="9">
        <v>98895.57</v>
      </c>
      <c r="M387" s="9">
        <v>98895.57</v>
      </c>
      <c r="N387" s="2">
        <v>27965</v>
      </c>
      <c r="O387" s="2">
        <f t="shared" ref="O387:O450" si="38">N387*K387</f>
        <v>27965</v>
      </c>
      <c r="P387" s="2">
        <f t="shared" si="35"/>
        <v>33558</v>
      </c>
      <c r="Q387" s="2">
        <f t="shared" ref="Q387:Q450" si="39">O387*1.2</f>
        <v>33558</v>
      </c>
      <c r="R387" s="18"/>
      <c r="S387" s="21">
        <f t="shared" si="36"/>
        <v>28524.3</v>
      </c>
      <c r="T387" s="21">
        <f t="shared" si="37"/>
        <v>28524.3</v>
      </c>
    </row>
    <row r="388" spans="1:20" ht="36" x14ac:dyDescent="0.25">
      <c r="A388" s="4">
        <v>403</v>
      </c>
      <c r="B388" s="4" t="s">
        <v>9</v>
      </c>
      <c r="C388" s="17" t="s">
        <v>793</v>
      </c>
      <c r="D388" s="17" t="s">
        <v>794</v>
      </c>
      <c r="E388" s="6">
        <v>2012</v>
      </c>
      <c r="F388" s="5" t="s">
        <v>12</v>
      </c>
      <c r="G388" s="5" t="s">
        <v>13</v>
      </c>
      <c r="H388" s="7" t="s">
        <v>14</v>
      </c>
      <c r="I388" s="5" t="s">
        <v>15</v>
      </c>
      <c r="J388" s="8"/>
      <c r="K388" s="23">
        <f>2-1</f>
        <v>1</v>
      </c>
      <c r="L388" s="9">
        <v>590276.5</v>
      </c>
      <c r="M388" s="9">
        <f>J388*L388</f>
        <v>0</v>
      </c>
      <c r="N388" s="2">
        <v>86762</v>
      </c>
      <c r="O388" s="2">
        <f t="shared" si="38"/>
        <v>86762</v>
      </c>
      <c r="P388" s="2">
        <f t="shared" si="35"/>
        <v>104114.4</v>
      </c>
      <c r="Q388" s="2">
        <f t="shared" si="39"/>
        <v>104114.4</v>
      </c>
      <c r="R388" s="18" t="s">
        <v>1761</v>
      </c>
      <c r="S388" s="21">
        <f t="shared" si="36"/>
        <v>88497.24</v>
      </c>
      <c r="T388" s="21">
        <f t="shared" si="37"/>
        <v>88497.24</v>
      </c>
    </row>
    <row r="389" spans="1:20" ht="36" x14ac:dyDescent="0.25">
      <c r="A389" s="4">
        <v>404</v>
      </c>
      <c r="B389" s="4" t="s">
        <v>9</v>
      </c>
      <c r="C389" s="17" t="s">
        <v>795</v>
      </c>
      <c r="D389" s="17" t="s">
        <v>796</v>
      </c>
      <c r="E389" s="6">
        <v>2012</v>
      </c>
      <c r="F389" s="5" t="s">
        <v>12</v>
      </c>
      <c r="G389" s="5" t="s">
        <v>13</v>
      </c>
      <c r="H389" s="7" t="s">
        <v>14</v>
      </c>
      <c r="I389" s="5" t="s">
        <v>15</v>
      </c>
      <c r="J389" s="8"/>
      <c r="K389" s="23">
        <v>16</v>
      </c>
      <c r="L389" s="9">
        <v>82159.413750000007</v>
      </c>
      <c r="M389" s="9">
        <v>1314550.6200000001</v>
      </c>
      <c r="N389" s="2">
        <v>12076</v>
      </c>
      <c r="O389" s="2">
        <f t="shared" si="38"/>
        <v>193216</v>
      </c>
      <c r="P389" s="2">
        <f t="shared" si="35"/>
        <v>14491.199999999999</v>
      </c>
      <c r="Q389" s="2">
        <f t="shared" si="39"/>
        <v>231859.19999999998</v>
      </c>
      <c r="R389" s="18"/>
      <c r="S389" s="21">
        <f t="shared" si="36"/>
        <v>12317.519999999999</v>
      </c>
      <c r="T389" s="21">
        <f t="shared" si="37"/>
        <v>197080.31999999998</v>
      </c>
    </row>
    <row r="390" spans="1:20" ht="24" x14ac:dyDescent="0.25">
      <c r="A390" s="4">
        <v>405</v>
      </c>
      <c r="B390" s="4" t="s">
        <v>9</v>
      </c>
      <c r="C390" s="17" t="s">
        <v>797</v>
      </c>
      <c r="D390" s="17" t="s">
        <v>798</v>
      </c>
      <c r="E390" s="6">
        <v>2012</v>
      </c>
      <c r="F390" s="5" t="s">
        <v>12</v>
      </c>
      <c r="G390" s="5" t="s">
        <v>13</v>
      </c>
      <c r="H390" s="7" t="s">
        <v>14</v>
      </c>
      <c r="I390" s="5" t="s">
        <v>15</v>
      </c>
      <c r="J390" s="8"/>
      <c r="K390" s="23">
        <v>13</v>
      </c>
      <c r="L390" s="9">
        <v>961.14538461538461</v>
      </c>
      <c r="M390" s="9">
        <v>12494.89</v>
      </c>
      <c r="N390" s="2">
        <v>141</v>
      </c>
      <c r="O390" s="2">
        <f t="shared" si="38"/>
        <v>1833</v>
      </c>
      <c r="P390" s="2">
        <f t="shared" si="35"/>
        <v>169.2</v>
      </c>
      <c r="Q390" s="2">
        <f t="shared" si="39"/>
        <v>2199.6</v>
      </c>
      <c r="R390" s="18"/>
      <c r="S390" s="21">
        <f t="shared" si="36"/>
        <v>143.82</v>
      </c>
      <c r="T390" s="21">
        <f t="shared" si="37"/>
        <v>1869.6599999999999</v>
      </c>
    </row>
    <row r="391" spans="1:20" ht="24" x14ac:dyDescent="0.25">
      <c r="A391" s="4">
        <v>406</v>
      </c>
      <c r="B391" s="4" t="s">
        <v>9</v>
      </c>
      <c r="C391" s="17" t="s">
        <v>799</v>
      </c>
      <c r="D391" s="17" t="s">
        <v>800</v>
      </c>
      <c r="E391" s="6">
        <v>2012</v>
      </c>
      <c r="F391" s="5" t="s">
        <v>12</v>
      </c>
      <c r="G391" s="5" t="s">
        <v>13</v>
      </c>
      <c r="H391" s="7" t="s">
        <v>14</v>
      </c>
      <c r="I391" s="5" t="s">
        <v>15</v>
      </c>
      <c r="J391" s="8"/>
      <c r="K391" s="23">
        <v>1</v>
      </c>
      <c r="L391" s="9">
        <v>365.6</v>
      </c>
      <c r="M391" s="19">
        <v>365.6</v>
      </c>
      <c r="N391" s="2">
        <v>54</v>
      </c>
      <c r="O391" s="2">
        <f t="shared" si="38"/>
        <v>54</v>
      </c>
      <c r="P391" s="2">
        <f t="shared" si="35"/>
        <v>64.8</v>
      </c>
      <c r="Q391" s="2">
        <f t="shared" si="39"/>
        <v>64.8</v>
      </c>
      <c r="R391" s="18"/>
      <c r="S391" s="21">
        <f t="shared" si="36"/>
        <v>55.08</v>
      </c>
      <c r="T391" s="21">
        <f t="shared" si="37"/>
        <v>55.08</v>
      </c>
    </row>
    <row r="392" spans="1:20" ht="24" x14ac:dyDescent="0.25">
      <c r="A392" s="4">
        <v>407</v>
      </c>
      <c r="B392" s="4" t="s">
        <v>9</v>
      </c>
      <c r="C392" s="17" t="s">
        <v>801</v>
      </c>
      <c r="D392" s="17" t="s">
        <v>802</v>
      </c>
      <c r="E392" s="6">
        <v>2014</v>
      </c>
      <c r="F392" s="5" t="s">
        <v>12</v>
      </c>
      <c r="G392" s="5" t="s">
        <v>13</v>
      </c>
      <c r="H392" s="7" t="s">
        <v>14</v>
      </c>
      <c r="I392" s="5" t="s">
        <v>15</v>
      </c>
      <c r="J392" s="8"/>
      <c r="K392" s="23">
        <v>1</v>
      </c>
      <c r="L392" s="9">
        <v>1105.31</v>
      </c>
      <c r="M392" s="9">
        <v>1105.31</v>
      </c>
      <c r="N392" s="2">
        <v>313</v>
      </c>
      <c r="O392" s="2">
        <f t="shared" si="38"/>
        <v>313</v>
      </c>
      <c r="P392" s="2">
        <f t="shared" si="35"/>
        <v>375.59999999999997</v>
      </c>
      <c r="Q392" s="2">
        <f t="shared" si="39"/>
        <v>375.59999999999997</v>
      </c>
      <c r="R392" s="18"/>
      <c r="S392" s="21">
        <f t="shared" si="36"/>
        <v>319.26</v>
      </c>
      <c r="T392" s="21">
        <f t="shared" si="37"/>
        <v>319.26</v>
      </c>
    </row>
    <row r="393" spans="1:20" ht="24" x14ac:dyDescent="0.25">
      <c r="A393" s="4">
        <v>408</v>
      </c>
      <c r="B393" s="4" t="s">
        <v>9</v>
      </c>
      <c r="C393" s="17" t="s">
        <v>803</v>
      </c>
      <c r="D393" s="17" t="s">
        <v>804</v>
      </c>
      <c r="E393" s="6">
        <v>2012</v>
      </c>
      <c r="F393" s="5" t="s">
        <v>12</v>
      </c>
      <c r="G393" s="5" t="s">
        <v>13</v>
      </c>
      <c r="H393" s="7" t="s">
        <v>14</v>
      </c>
      <c r="I393" s="5" t="s">
        <v>15</v>
      </c>
      <c r="J393" s="8"/>
      <c r="K393" s="23">
        <v>2</v>
      </c>
      <c r="L393" s="9">
        <v>496.935</v>
      </c>
      <c r="M393" s="19">
        <v>993.87</v>
      </c>
      <c r="N393" s="2">
        <v>73</v>
      </c>
      <c r="O393" s="2">
        <f t="shared" si="38"/>
        <v>146</v>
      </c>
      <c r="P393" s="2">
        <f t="shared" si="35"/>
        <v>87.6</v>
      </c>
      <c r="Q393" s="2">
        <f t="shared" si="39"/>
        <v>175.2</v>
      </c>
      <c r="R393" s="18"/>
      <c r="S393" s="21">
        <f t="shared" si="36"/>
        <v>74.459999999999994</v>
      </c>
      <c r="T393" s="21">
        <f t="shared" si="37"/>
        <v>148.91999999999999</v>
      </c>
    </row>
    <row r="394" spans="1:20" ht="24" x14ac:dyDescent="0.25">
      <c r="A394" s="4">
        <v>409</v>
      </c>
      <c r="B394" s="4" t="s">
        <v>9</v>
      </c>
      <c r="C394" s="17" t="s">
        <v>805</v>
      </c>
      <c r="D394" s="17" t="s">
        <v>806</v>
      </c>
      <c r="E394" s="6">
        <v>2012</v>
      </c>
      <c r="F394" s="5" t="s">
        <v>12</v>
      </c>
      <c r="G394" s="5" t="s">
        <v>13</v>
      </c>
      <c r="H394" s="7" t="s">
        <v>14</v>
      </c>
      <c r="I394" s="5" t="s">
        <v>15</v>
      </c>
      <c r="J394" s="8"/>
      <c r="K394" s="23">
        <v>6</v>
      </c>
      <c r="L394" s="9">
        <v>388.68833333333333</v>
      </c>
      <c r="M394" s="9">
        <v>2332.13</v>
      </c>
      <c r="N394" s="2">
        <v>57</v>
      </c>
      <c r="O394" s="2">
        <f t="shared" si="38"/>
        <v>342</v>
      </c>
      <c r="P394" s="2">
        <f t="shared" si="35"/>
        <v>68.399999999999991</v>
      </c>
      <c r="Q394" s="2">
        <f t="shared" si="39"/>
        <v>410.4</v>
      </c>
      <c r="R394" s="18"/>
      <c r="S394" s="21">
        <f t="shared" si="36"/>
        <v>58.139999999999993</v>
      </c>
      <c r="T394" s="21">
        <f t="shared" si="37"/>
        <v>348.84000000000003</v>
      </c>
    </row>
    <row r="395" spans="1:20" ht="24" x14ac:dyDescent="0.25">
      <c r="A395" s="4">
        <v>410</v>
      </c>
      <c r="B395" s="4" t="s">
        <v>9</v>
      </c>
      <c r="C395" s="17" t="s">
        <v>807</v>
      </c>
      <c r="D395" s="17" t="s">
        <v>808</v>
      </c>
      <c r="E395" s="6">
        <v>2012</v>
      </c>
      <c r="F395" s="5" t="s">
        <v>12</v>
      </c>
      <c r="G395" s="5" t="s">
        <v>13</v>
      </c>
      <c r="H395" s="7" t="s">
        <v>14</v>
      </c>
      <c r="I395" s="5" t="s">
        <v>15</v>
      </c>
      <c r="J395" s="8"/>
      <c r="K395" s="23">
        <v>18</v>
      </c>
      <c r="L395" s="9">
        <v>416.03500000000003</v>
      </c>
      <c r="M395" s="9">
        <v>7488.63</v>
      </c>
      <c r="N395" s="2">
        <v>61</v>
      </c>
      <c r="O395" s="2">
        <f t="shared" si="38"/>
        <v>1098</v>
      </c>
      <c r="P395" s="2">
        <f t="shared" si="35"/>
        <v>73.2</v>
      </c>
      <c r="Q395" s="2">
        <f t="shared" si="39"/>
        <v>1317.6</v>
      </c>
      <c r="R395" s="18"/>
      <c r="S395" s="21">
        <f t="shared" si="36"/>
        <v>62.22</v>
      </c>
      <c r="T395" s="21">
        <f t="shared" si="37"/>
        <v>1119.9599999999998</v>
      </c>
    </row>
    <row r="396" spans="1:20" ht="24" x14ac:dyDescent="0.25">
      <c r="A396" s="4">
        <v>411</v>
      </c>
      <c r="B396" s="4" t="s">
        <v>9</v>
      </c>
      <c r="C396" s="17" t="s">
        <v>809</v>
      </c>
      <c r="D396" s="17" t="s">
        <v>810</v>
      </c>
      <c r="E396" s="6">
        <v>2012</v>
      </c>
      <c r="F396" s="5" t="s">
        <v>12</v>
      </c>
      <c r="G396" s="5" t="s">
        <v>13</v>
      </c>
      <c r="H396" s="7" t="s">
        <v>14</v>
      </c>
      <c r="I396" s="5" t="s">
        <v>15</v>
      </c>
      <c r="J396" s="8"/>
      <c r="K396" s="23">
        <v>1</v>
      </c>
      <c r="L396" s="9">
        <v>388.69</v>
      </c>
      <c r="M396" s="19">
        <v>388.69</v>
      </c>
      <c r="N396" s="2">
        <v>57</v>
      </c>
      <c r="O396" s="2">
        <f t="shared" si="38"/>
        <v>57</v>
      </c>
      <c r="P396" s="2">
        <f t="shared" si="35"/>
        <v>68.399999999999991</v>
      </c>
      <c r="Q396" s="2">
        <f t="shared" si="39"/>
        <v>68.399999999999991</v>
      </c>
      <c r="R396" s="18"/>
      <c r="S396" s="21">
        <f t="shared" si="36"/>
        <v>58.139999999999993</v>
      </c>
      <c r="T396" s="21">
        <f t="shared" si="37"/>
        <v>58.139999999999993</v>
      </c>
    </row>
    <row r="397" spans="1:20" ht="24" x14ac:dyDescent="0.25">
      <c r="A397" s="4">
        <v>412</v>
      </c>
      <c r="B397" s="4" t="s">
        <v>9</v>
      </c>
      <c r="C397" s="17" t="s">
        <v>811</v>
      </c>
      <c r="D397" s="17" t="s">
        <v>812</v>
      </c>
      <c r="E397" s="6">
        <v>2012</v>
      </c>
      <c r="F397" s="5" t="s">
        <v>12</v>
      </c>
      <c r="G397" s="5" t="s">
        <v>13</v>
      </c>
      <c r="H397" s="7" t="s">
        <v>14</v>
      </c>
      <c r="I397" s="5" t="s">
        <v>15</v>
      </c>
      <c r="J397" s="8"/>
      <c r="K397" s="23">
        <v>1</v>
      </c>
      <c r="L397" s="9">
        <v>1237.24</v>
      </c>
      <c r="M397" s="9">
        <v>1237.24</v>
      </c>
      <c r="N397" s="2">
        <v>182</v>
      </c>
      <c r="O397" s="2">
        <f t="shared" si="38"/>
        <v>182</v>
      </c>
      <c r="P397" s="2">
        <f t="shared" si="35"/>
        <v>218.4</v>
      </c>
      <c r="Q397" s="2">
        <f t="shared" si="39"/>
        <v>218.4</v>
      </c>
      <c r="R397" s="18"/>
      <c r="S397" s="21">
        <f t="shared" si="36"/>
        <v>185.64000000000001</v>
      </c>
      <c r="T397" s="21">
        <f t="shared" si="37"/>
        <v>185.64000000000001</v>
      </c>
    </row>
    <row r="398" spans="1:20" ht="24" x14ac:dyDescent="0.25">
      <c r="A398" s="4">
        <v>413</v>
      </c>
      <c r="B398" s="4" t="s">
        <v>9</v>
      </c>
      <c r="C398" s="17" t="s">
        <v>813</v>
      </c>
      <c r="D398" s="17" t="s">
        <v>814</v>
      </c>
      <c r="E398" s="6">
        <v>2012</v>
      </c>
      <c r="F398" s="5" t="s">
        <v>12</v>
      </c>
      <c r="G398" s="5" t="s">
        <v>13</v>
      </c>
      <c r="H398" s="7" t="s">
        <v>14</v>
      </c>
      <c r="I398" s="5" t="s">
        <v>15</v>
      </c>
      <c r="J398" s="8"/>
      <c r="K398" s="23">
        <v>2</v>
      </c>
      <c r="L398" s="9">
        <v>1097.645</v>
      </c>
      <c r="M398" s="9">
        <v>2195.29</v>
      </c>
      <c r="N398" s="2">
        <v>161</v>
      </c>
      <c r="O398" s="2">
        <f t="shared" si="38"/>
        <v>322</v>
      </c>
      <c r="P398" s="2">
        <f t="shared" si="35"/>
        <v>193.2</v>
      </c>
      <c r="Q398" s="2">
        <f t="shared" si="39"/>
        <v>386.4</v>
      </c>
      <c r="R398" s="18"/>
      <c r="S398" s="21">
        <f t="shared" si="36"/>
        <v>164.22</v>
      </c>
      <c r="T398" s="21">
        <f t="shared" si="37"/>
        <v>328.44</v>
      </c>
    </row>
    <row r="399" spans="1:20" ht="24" x14ac:dyDescent="0.25">
      <c r="A399" s="4">
        <v>414</v>
      </c>
      <c r="B399" s="4" t="s">
        <v>9</v>
      </c>
      <c r="C399" s="17" t="s">
        <v>815</v>
      </c>
      <c r="D399" s="17" t="s">
        <v>816</v>
      </c>
      <c r="E399" s="6">
        <v>2012</v>
      </c>
      <c r="F399" s="5" t="s">
        <v>12</v>
      </c>
      <c r="G399" s="5" t="s">
        <v>13</v>
      </c>
      <c r="H399" s="7" t="s">
        <v>14</v>
      </c>
      <c r="I399" s="5" t="s">
        <v>15</v>
      </c>
      <c r="J399" s="8"/>
      <c r="K399" s="23">
        <v>2</v>
      </c>
      <c r="L399" s="9">
        <v>1105.3150000000001</v>
      </c>
      <c r="M399" s="9">
        <v>2210.63</v>
      </c>
      <c r="N399" s="2">
        <v>162</v>
      </c>
      <c r="O399" s="2">
        <f t="shared" si="38"/>
        <v>324</v>
      </c>
      <c r="P399" s="2">
        <f t="shared" si="35"/>
        <v>194.4</v>
      </c>
      <c r="Q399" s="2">
        <f t="shared" si="39"/>
        <v>388.8</v>
      </c>
      <c r="R399" s="18"/>
      <c r="S399" s="21">
        <f t="shared" si="36"/>
        <v>165.24</v>
      </c>
      <c r="T399" s="21">
        <f t="shared" si="37"/>
        <v>330.48</v>
      </c>
    </row>
    <row r="400" spans="1:20" ht="24" x14ac:dyDescent="0.25">
      <c r="A400" s="4">
        <v>415</v>
      </c>
      <c r="B400" s="4" t="s">
        <v>9</v>
      </c>
      <c r="C400" s="17" t="s">
        <v>817</v>
      </c>
      <c r="D400" s="17" t="s">
        <v>818</v>
      </c>
      <c r="E400" s="6">
        <v>2012</v>
      </c>
      <c r="F400" s="5" t="s">
        <v>12</v>
      </c>
      <c r="G400" s="5" t="s">
        <v>13</v>
      </c>
      <c r="H400" s="7" t="s">
        <v>14</v>
      </c>
      <c r="I400" s="5" t="s">
        <v>15</v>
      </c>
      <c r="J400" s="8"/>
      <c r="K400" s="23">
        <v>1</v>
      </c>
      <c r="L400" s="9">
        <v>2777.64</v>
      </c>
      <c r="M400" s="9">
        <v>2777.64</v>
      </c>
      <c r="N400" s="2">
        <v>408</v>
      </c>
      <c r="O400" s="2">
        <f t="shared" si="38"/>
        <v>408</v>
      </c>
      <c r="P400" s="2">
        <f t="shared" si="35"/>
        <v>489.59999999999997</v>
      </c>
      <c r="Q400" s="2">
        <f t="shared" si="39"/>
        <v>489.59999999999997</v>
      </c>
      <c r="R400" s="18"/>
      <c r="S400" s="21">
        <f t="shared" si="36"/>
        <v>416.15999999999997</v>
      </c>
      <c r="T400" s="21">
        <f t="shared" si="37"/>
        <v>416.15999999999997</v>
      </c>
    </row>
    <row r="401" spans="1:20" ht="24" x14ac:dyDescent="0.25">
      <c r="A401" s="4">
        <v>416</v>
      </c>
      <c r="B401" s="4" t="s">
        <v>9</v>
      </c>
      <c r="C401" s="17" t="s">
        <v>819</v>
      </c>
      <c r="D401" s="17" t="s">
        <v>820</v>
      </c>
      <c r="E401" s="6">
        <v>2012</v>
      </c>
      <c r="F401" s="5" t="s">
        <v>12</v>
      </c>
      <c r="G401" s="5" t="s">
        <v>13</v>
      </c>
      <c r="H401" s="7" t="s">
        <v>14</v>
      </c>
      <c r="I401" s="5" t="s">
        <v>15</v>
      </c>
      <c r="J401" s="8"/>
      <c r="K401" s="23">
        <v>1</v>
      </c>
      <c r="L401" s="9">
        <v>3463.69</v>
      </c>
      <c r="M401" s="9">
        <v>3463.69</v>
      </c>
      <c r="N401" s="2">
        <v>509</v>
      </c>
      <c r="O401" s="2">
        <f t="shared" si="38"/>
        <v>509</v>
      </c>
      <c r="P401" s="2">
        <f t="shared" si="35"/>
        <v>610.79999999999995</v>
      </c>
      <c r="Q401" s="2">
        <f t="shared" si="39"/>
        <v>610.79999999999995</v>
      </c>
      <c r="R401" s="18"/>
      <c r="S401" s="21">
        <f t="shared" si="36"/>
        <v>519.17999999999995</v>
      </c>
      <c r="T401" s="21">
        <f t="shared" si="37"/>
        <v>519.17999999999995</v>
      </c>
    </row>
    <row r="402" spans="1:20" ht="36" x14ac:dyDescent="0.25">
      <c r="A402" s="4">
        <v>417</v>
      </c>
      <c r="B402" s="4" t="s">
        <v>9</v>
      </c>
      <c r="C402" s="17" t="s">
        <v>821</v>
      </c>
      <c r="D402" s="17" t="s">
        <v>822</v>
      </c>
      <c r="E402" s="6">
        <v>2012</v>
      </c>
      <c r="F402" s="5" t="s">
        <v>12</v>
      </c>
      <c r="G402" s="5" t="s">
        <v>13</v>
      </c>
      <c r="H402" s="7" t="s">
        <v>14</v>
      </c>
      <c r="I402" s="5" t="s">
        <v>15</v>
      </c>
      <c r="J402" s="8"/>
      <c r="K402" s="23">
        <v>7</v>
      </c>
      <c r="L402" s="9">
        <v>8982.988571428572</v>
      </c>
      <c r="M402" s="9">
        <v>62880.92</v>
      </c>
      <c r="N402" s="2">
        <v>1320</v>
      </c>
      <c r="O402" s="2">
        <f t="shared" si="38"/>
        <v>9240</v>
      </c>
      <c r="P402" s="2">
        <f t="shared" si="35"/>
        <v>1584</v>
      </c>
      <c r="Q402" s="2">
        <f t="shared" si="39"/>
        <v>11088</v>
      </c>
      <c r="R402" s="18"/>
      <c r="S402" s="21">
        <f t="shared" si="36"/>
        <v>1346.4</v>
      </c>
      <c r="T402" s="21">
        <f t="shared" si="37"/>
        <v>9424.7999999999993</v>
      </c>
    </row>
    <row r="403" spans="1:20" ht="24" x14ac:dyDescent="0.25">
      <c r="A403" s="4">
        <v>418</v>
      </c>
      <c r="B403" s="4" t="s">
        <v>9</v>
      </c>
      <c r="C403" s="17" t="s">
        <v>823</v>
      </c>
      <c r="D403" s="17" t="s">
        <v>824</v>
      </c>
      <c r="E403" s="6">
        <v>2012</v>
      </c>
      <c r="F403" s="5" t="s">
        <v>12</v>
      </c>
      <c r="G403" s="5" t="s">
        <v>13</v>
      </c>
      <c r="H403" s="7" t="s">
        <v>14</v>
      </c>
      <c r="I403" s="5" t="s">
        <v>15</v>
      </c>
      <c r="J403" s="8"/>
      <c r="K403" s="23">
        <v>3</v>
      </c>
      <c r="L403" s="9">
        <v>7123.2766666666676</v>
      </c>
      <c r="M403" s="9">
        <v>21369.83</v>
      </c>
      <c r="N403" s="2">
        <v>1047</v>
      </c>
      <c r="O403" s="2">
        <f t="shared" si="38"/>
        <v>3141</v>
      </c>
      <c r="P403" s="2">
        <f t="shared" si="35"/>
        <v>1256.3999999999999</v>
      </c>
      <c r="Q403" s="2">
        <f t="shared" si="39"/>
        <v>3769.2</v>
      </c>
      <c r="R403" s="18"/>
      <c r="S403" s="21">
        <f t="shared" si="36"/>
        <v>1067.9399999999998</v>
      </c>
      <c r="T403" s="21">
        <f t="shared" si="37"/>
        <v>3203.82</v>
      </c>
    </row>
    <row r="404" spans="1:20" ht="24" x14ac:dyDescent="0.25">
      <c r="A404" s="4">
        <v>419</v>
      </c>
      <c r="B404" s="4" t="s">
        <v>9</v>
      </c>
      <c r="C404" s="17" t="s">
        <v>825</v>
      </c>
      <c r="D404" s="17" t="s">
        <v>826</v>
      </c>
      <c r="E404" s="6">
        <v>2012</v>
      </c>
      <c r="F404" s="5" t="s">
        <v>12</v>
      </c>
      <c r="G404" s="5" t="s">
        <v>13</v>
      </c>
      <c r="H404" s="7" t="s">
        <v>14</v>
      </c>
      <c r="I404" s="5" t="s">
        <v>15</v>
      </c>
      <c r="J404" s="8"/>
      <c r="K404" s="23">
        <v>1</v>
      </c>
      <c r="L404" s="9">
        <v>7170.42</v>
      </c>
      <c r="M404" s="9">
        <v>7170.42</v>
      </c>
      <c r="N404" s="2">
        <v>1054</v>
      </c>
      <c r="O404" s="2">
        <f t="shared" si="38"/>
        <v>1054</v>
      </c>
      <c r="P404" s="2">
        <f t="shared" si="35"/>
        <v>1264.8</v>
      </c>
      <c r="Q404" s="2">
        <f t="shared" si="39"/>
        <v>1264.8</v>
      </c>
      <c r="R404" s="18"/>
      <c r="S404" s="21">
        <f t="shared" si="36"/>
        <v>1075.08</v>
      </c>
      <c r="T404" s="21">
        <f t="shared" si="37"/>
        <v>1075.08</v>
      </c>
    </row>
    <row r="405" spans="1:20" ht="36" x14ac:dyDescent="0.25">
      <c r="A405" s="4">
        <v>420</v>
      </c>
      <c r="B405" s="4" t="s">
        <v>9</v>
      </c>
      <c r="C405" s="17" t="s">
        <v>827</v>
      </c>
      <c r="D405" s="17" t="s">
        <v>828</v>
      </c>
      <c r="E405" s="6">
        <v>2012</v>
      </c>
      <c r="F405" s="5" t="s">
        <v>12</v>
      </c>
      <c r="G405" s="5" t="s">
        <v>13</v>
      </c>
      <c r="H405" s="7" t="s">
        <v>14</v>
      </c>
      <c r="I405" s="5" t="s">
        <v>15</v>
      </c>
      <c r="J405" s="8"/>
      <c r="K405" s="23">
        <f>2-1</f>
        <v>1</v>
      </c>
      <c r="L405" s="9">
        <v>17567.86</v>
      </c>
      <c r="M405" s="9">
        <f>J405*L405</f>
        <v>0</v>
      </c>
      <c r="N405" s="2">
        <v>2582</v>
      </c>
      <c r="O405" s="2">
        <f t="shared" si="38"/>
        <v>2582</v>
      </c>
      <c r="P405" s="2">
        <f t="shared" si="35"/>
        <v>3098.4</v>
      </c>
      <c r="Q405" s="2">
        <f t="shared" si="39"/>
        <v>3098.4</v>
      </c>
      <c r="R405" s="18" t="s">
        <v>1759</v>
      </c>
      <c r="S405" s="21">
        <f t="shared" si="36"/>
        <v>2633.6400000000003</v>
      </c>
      <c r="T405" s="21">
        <f t="shared" si="37"/>
        <v>2633.6400000000003</v>
      </c>
    </row>
    <row r="406" spans="1:20" ht="24" x14ac:dyDescent="0.25">
      <c r="A406" s="4">
        <v>421</v>
      </c>
      <c r="B406" s="4" t="s">
        <v>9</v>
      </c>
      <c r="C406" s="17" t="s">
        <v>829</v>
      </c>
      <c r="D406" s="17" t="s">
        <v>830</v>
      </c>
      <c r="E406" s="6">
        <v>2012</v>
      </c>
      <c r="F406" s="5" t="s">
        <v>12</v>
      </c>
      <c r="G406" s="5" t="s">
        <v>13</v>
      </c>
      <c r="H406" s="7" t="s">
        <v>14</v>
      </c>
      <c r="I406" s="5" t="s">
        <v>15</v>
      </c>
      <c r="J406" s="8"/>
      <c r="K406" s="23">
        <v>5</v>
      </c>
      <c r="L406" s="9">
        <v>153.68599999999998</v>
      </c>
      <c r="M406" s="19">
        <v>768.43</v>
      </c>
      <c r="N406" s="2">
        <v>23</v>
      </c>
      <c r="O406" s="2">
        <f t="shared" si="38"/>
        <v>115</v>
      </c>
      <c r="P406" s="2">
        <f t="shared" si="35"/>
        <v>27.599999999999998</v>
      </c>
      <c r="Q406" s="2">
        <f t="shared" si="39"/>
        <v>138</v>
      </c>
      <c r="R406" s="18"/>
      <c r="S406" s="21">
        <f t="shared" si="36"/>
        <v>23.459999999999997</v>
      </c>
      <c r="T406" s="21">
        <f t="shared" si="37"/>
        <v>117.3</v>
      </c>
    </row>
    <row r="407" spans="1:20" ht="24" x14ac:dyDescent="0.25">
      <c r="A407" s="4">
        <v>422</v>
      </c>
      <c r="B407" s="4" t="s">
        <v>9</v>
      </c>
      <c r="C407" s="17" t="s">
        <v>831</v>
      </c>
      <c r="D407" s="17" t="s">
        <v>832</v>
      </c>
      <c r="E407" s="6">
        <v>2012</v>
      </c>
      <c r="F407" s="5" t="s">
        <v>12</v>
      </c>
      <c r="G407" s="5" t="s">
        <v>13</v>
      </c>
      <c r="H407" s="7" t="s">
        <v>14</v>
      </c>
      <c r="I407" s="5" t="s">
        <v>15</v>
      </c>
      <c r="J407" s="8"/>
      <c r="K407" s="23">
        <f>160-4</f>
        <v>156</v>
      </c>
      <c r="L407" s="9">
        <v>153.68868749999999</v>
      </c>
      <c r="M407" s="9">
        <f>J407*L407</f>
        <v>0</v>
      </c>
      <c r="N407" s="2">
        <v>23</v>
      </c>
      <c r="O407" s="2">
        <f t="shared" si="38"/>
        <v>3588</v>
      </c>
      <c r="P407" s="2">
        <f t="shared" si="35"/>
        <v>27.599999999999998</v>
      </c>
      <c r="Q407" s="2">
        <f t="shared" si="39"/>
        <v>4305.5999999999995</v>
      </c>
      <c r="R407" s="18" t="s">
        <v>1760</v>
      </c>
      <c r="S407" s="21">
        <f t="shared" si="36"/>
        <v>23.459999999999997</v>
      </c>
      <c r="T407" s="21">
        <f t="shared" si="37"/>
        <v>3659.7599999999998</v>
      </c>
    </row>
    <row r="408" spans="1:20" ht="24" x14ac:dyDescent="0.25">
      <c r="A408" s="4">
        <v>423</v>
      </c>
      <c r="B408" s="4" t="s">
        <v>9</v>
      </c>
      <c r="C408" s="17" t="s">
        <v>833</v>
      </c>
      <c r="D408" s="17" t="s">
        <v>834</v>
      </c>
      <c r="E408" s="6">
        <v>2012</v>
      </c>
      <c r="F408" s="5" t="s">
        <v>12</v>
      </c>
      <c r="G408" s="5" t="s">
        <v>13</v>
      </c>
      <c r="H408" s="7" t="s">
        <v>14</v>
      </c>
      <c r="I408" s="5" t="s">
        <v>15</v>
      </c>
      <c r="J408" s="8"/>
      <c r="K408" s="23">
        <v>3</v>
      </c>
      <c r="L408" s="9">
        <v>148.67666666666665</v>
      </c>
      <c r="M408" s="19">
        <v>446.03</v>
      </c>
      <c r="N408" s="2">
        <v>22</v>
      </c>
      <c r="O408" s="2">
        <f t="shared" si="38"/>
        <v>66</v>
      </c>
      <c r="P408" s="2">
        <f t="shared" si="35"/>
        <v>26.4</v>
      </c>
      <c r="Q408" s="2">
        <f t="shared" si="39"/>
        <v>79.2</v>
      </c>
      <c r="R408" s="18"/>
      <c r="S408" s="21">
        <f t="shared" si="36"/>
        <v>22.44</v>
      </c>
      <c r="T408" s="21">
        <f t="shared" si="37"/>
        <v>67.320000000000007</v>
      </c>
    </row>
    <row r="409" spans="1:20" ht="24" x14ac:dyDescent="0.25">
      <c r="A409" s="4">
        <v>424</v>
      </c>
      <c r="B409" s="4" t="s">
        <v>9</v>
      </c>
      <c r="C409" s="17" t="s">
        <v>835</v>
      </c>
      <c r="D409" s="17" t="s">
        <v>836</v>
      </c>
      <c r="E409" s="6">
        <v>2012</v>
      </c>
      <c r="F409" s="5" t="s">
        <v>12</v>
      </c>
      <c r="G409" s="5" t="s">
        <v>13</v>
      </c>
      <c r="H409" s="7" t="s">
        <v>14</v>
      </c>
      <c r="I409" s="5" t="s">
        <v>15</v>
      </c>
      <c r="J409" s="8"/>
      <c r="K409" s="23">
        <v>13</v>
      </c>
      <c r="L409" s="9">
        <v>150.21923076923076</v>
      </c>
      <c r="M409" s="9">
        <v>1952.85</v>
      </c>
      <c r="N409" s="2">
        <v>22</v>
      </c>
      <c r="O409" s="2">
        <f t="shared" si="38"/>
        <v>286</v>
      </c>
      <c r="P409" s="2">
        <f t="shared" si="35"/>
        <v>26.4</v>
      </c>
      <c r="Q409" s="2">
        <f t="shared" si="39"/>
        <v>343.2</v>
      </c>
      <c r="R409" s="18"/>
      <c r="S409" s="21">
        <f t="shared" si="36"/>
        <v>22.44</v>
      </c>
      <c r="T409" s="21">
        <f t="shared" si="37"/>
        <v>291.71999999999997</v>
      </c>
    </row>
    <row r="410" spans="1:20" ht="24" x14ac:dyDescent="0.25">
      <c r="A410" s="4">
        <v>425</v>
      </c>
      <c r="B410" s="4" t="s">
        <v>9</v>
      </c>
      <c r="C410" s="17" t="s">
        <v>837</v>
      </c>
      <c r="D410" s="17" t="s">
        <v>838</v>
      </c>
      <c r="E410" s="6">
        <v>2012</v>
      </c>
      <c r="F410" s="5" t="s">
        <v>12</v>
      </c>
      <c r="G410" s="5" t="s">
        <v>13</v>
      </c>
      <c r="H410" s="7" t="s">
        <v>14</v>
      </c>
      <c r="I410" s="5" t="s">
        <v>15</v>
      </c>
      <c r="J410" s="8"/>
      <c r="K410" s="23">
        <v>10</v>
      </c>
      <c r="L410" s="9">
        <v>385.512</v>
      </c>
      <c r="M410" s="9">
        <v>3855.12</v>
      </c>
      <c r="N410" s="2">
        <v>57</v>
      </c>
      <c r="O410" s="2">
        <f t="shared" si="38"/>
        <v>570</v>
      </c>
      <c r="P410" s="2">
        <f t="shared" si="35"/>
        <v>68.399999999999991</v>
      </c>
      <c r="Q410" s="2">
        <f t="shared" si="39"/>
        <v>684</v>
      </c>
      <c r="R410" s="18"/>
      <c r="S410" s="21">
        <f t="shared" si="36"/>
        <v>58.139999999999993</v>
      </c>
      <c r="T410" s="21">
        <f t="shared" si="37"/>
        <v>581.4</v>
      </c>
    </row>
    <row r="411" spans="1:20" ht="24" x14ac:dyDescent="0.25">
      <c r="A411" s="4">
        <v>426</v>
      </c>
      <c r="B411" s="4" t="s">
        <v>9</v>
      </c>
      <c r="C411" s="17" t="s">
        <v>839</v>
      </c>
      <c r="D411" s="17" t="s">
        <v>840</v>
      </c>
      <c r="E411" s="6">
        <v>2012</v>
      </c>
      <c r="F411" s="5" t="s">
        <v>12</v>
      </c>
      <c r="G411" s="5" t="s">
        <v>13</v>
      </c>
      <c r="H411" s="7" t="s">
        <v>14</v>
      </c>
      <c r="I411" s="5" t="s">
        <v>15</v>
      </c>
      <c r="J411" s="8"/>
      <c r="K411" s="23">
        <v>6</v>
      </c>
      <c r="L411" s="9">
        <v>357.23166666666663</v>
      </c>
      <c r="M411" s="9">
        <v>2143.39</v>
      </c>
      <c r="N411" s="2">
        <v>53</v>
      </c>
      <c r="O411" s="2">
        <f t="shared" si="38"/>
        <v>318</v>
      </c>
      <c r="P411" s="2">
        <f t="shared" si="35"/>
        <v>63.599999999999994</v>
      </c>
      <c r="Q411" s="2">
        <f t="shared" si="39"/>
        <v>381.59999999999997</v>
      </c>
      <c r="R411" s="18"/>
      <c r="S411" s="21">
        <f t="shared" si="36"/>
        <v>54.059999999999988</v>
      </c>
      <c r="T411" s="21">
        <f t="shared" si="37"/>
        <v>324.36</v>
      </c>
    </row>
    <row r="412" spans="1:20" ht="24" x14ac:dyDescent="0.25">
      <c r="A412" s="4">
        <v>427</v>
      </c>
      <c r="B412" s="4" t="s">
        <v>9</v>
      </c>
      <c r="C412" s="17" t="s">
        <v>841</v>
      </c>
      <c r="D412" s="17" t="s">
        <v>842</v>
      </c>
      <c r="E412" s="6">
        <v>2012</v>
      </c>
      <c r="F412" s="5" t="s">
        <v>12</v>
      </c>
      <c r="G412" s="5" t="s">
        <v>13</v>
      </c>
      <c r="H412" s="7" t="s">
        <v>14</v>
      </c>
      <c r="I412" s="5" t="s">
        <v>15</v>
      </c>
      <c r="J412" s="8"/>
      <c r="K412" s="23">
        <v>2</v>
      </c>
      <c r="L412" s="9">
        <v>359.79500000000002</v>
      </c>
      <c r="M412" s="19">
        <v>719.59</v>
      </c>
      <c r="N412" s="2">
        <v>53</v>
      </c>
      <c r="O412" s="2">
        <f t="shared" si="38"/>
        <v>106</v>
      </c>
      <c r="P412" s="2">
        <f t="shared" si="35"/>
        <v>63.599999999999994</v>
      </c>
      <c r="Q412" s="2">
        <f t="shared" si="39"/>
        <v>127.19999999999999</v>
      </c>
      <c r="R412" s="18"/>
      <c r="S412" s="21">
        <f t="shared" si="36"/>
        <v>54.059999999999988</v>
      </c>
      <c r="T412" s="21">
        <f t="shared" si="37"/>
        <v>108.11999999999998</v>
      </c>
    </row>
    <row r="413" spans="1:20" ht="24" x14ac:dyDescent="0.25">
      <c r="A413" s="4">
        <v>428</v>
      </c>
      <c r="B413" s="4" t="s">
        <v>9</v>
      </c>
      <c r="C413" s="17" t="s">
        <v>843</v>
      </c>
      <c r="D413" s="17" t="s">
        <v>844</v>
      </c>
      <c r="E413" s="6">
        <v>2012</v>
      </c>
      <c r="F413" s="5" t="s">
        <v>12</v>
      </c>
      <c r="G413" s="5" t="s">
        <v>13</v>
      </c>
      <c r="H413" s="7" t="s">
        <v>14</v>
      </c>
      <c r="I413" s="5" t="s">
        <v>15</v>
      </c>
      <c r="J413" s="8"/>
      <c r="K413" s="23">
        <v>2</v>
      </c>
      <c r="L413" s="9">
        <v>316.31</v>
      </c>
      <c r="M413" s="19">
        <v>632.62</v>
      </c>
      <c r="N413" s="2">
        <v>46</v>
      </c>
      <c r="O413" s="2">
        <f t="shared" si="38"/>
        <v>92</v>
      </c>
      <c r="P413" s="2">
        <f t="shared" si="35"/>
        <v>55.199999999999996</v>
      </c>
      <c r="Q413" s="2">
        <f t="shared" si="39"/>
        <v>110.39999999999999</v>
      </c>
      <c r="R413" s="18"/>
      <c r="S413" s="21">
        <f t="shared" si="36"/>
        <v>46.919999999999995</v>
      </c>
      <c r="T413" s="21">
        <f t="shared" si="37"/>
        <v>93.839999999999989</v>
      </c>
    </row>
    <row r="414" spans="1:20" ht="24" x14ac:dyDescent="0.25">
      <c r="A414" s="4">
        <v>429</v>
      </c>
      <c r="B414" s="4" t="s">
        <v>9</v>
      </c>
      <c r="C414" s="17" t="s">
        <v>845</v>
      </c>
      <c r="D414" s="17" t="s">
        <v>846</v>
      </c>
      <c r="E414" s="6">
        <v>2012</v>
      </c>
      <c r="F414" s="5" t="s">
        <v>12</v>
      </c>
      <c r="G414" s="5" t="s">
        <v>13</v>
      </c>
      <c r="H414" s="7" t="s">
        <v>14</v>
      </c>
      <c r="I414" s="5" t="s">
        <v>15</v>
      </c>
      <c r="J414" s="8"/>
      <c r="K414" s="23">
        <v>4</v>
      </c>
      <c r="L414" s="9">
        <v>269.315</v>
      </c>
      <c r="M414" s="9">
        <v>1077.26</v>
      </c>
      <c r="N414" s="2">
        <v>40</v>
      </c>
      <c r="O414" s="2">
        <f t="shared" si="38"/>
        <v>160</v>
      </c>
      <c r="P414" s="2">
        <f t="shared" si="35"/>
        <v>48</v>
      </c>
      <c r="Q414" s="2">
        <f t="shared" si="39"/>
        <v>192</v>
      </c>
      <c r="R414" s="18"/>
      <c r="S414" s="21">
        <f t="shared" si="36"/>
        <v>40.799999999999997</v>
      </c>
      <c r="T414" s="21">
        <f t="shared" si="37"/>
        <v>163.19999999999999</v>
      </c>
    </row>
    <row r="415" spans="1:20" ht="24" x14ac:dyDescent="0.25">
      <c r="A415" s="4">
        <v>430</v>
      </c>
      <c r="B415" s="4" t="s">
        <v>9</v>
      </c>
      <c r="C415" s="17" t="s">
        <v>847</v>
      </c>
      <c r="D415" s="17" t="s">
        <v>848</v>
      </c>
      <c r="E415" s="6">
        <v>2012</v>
      </c>
      <c r="F415" s="5" t="s">
        <v>12</v>
      </c>
      <c r="G415" s="5" t="s">
        <v>13</v>
      </c>
      <c r="H415" s="7" t="s">
        <v>14</v>
      </c>
      <c r="I415" s="5" t="s">
        <v>15</v>
      </c>
      <c r="J415" s="8"/>
      <c r="K415" s="23">
        <v>2</v>
      </c>
      <c r="L415" s="9">
        <v>84.174999999999997</v>
      </c>
      <c r="M415" s="19">
        <v>168.35</v>
      </c>
      <c r="N415" s="2">
        <v>12</v>
      </c>
      <c r="O415" s="2">
        <f t="shared" si="38"/>
        <v>24</v>
      </c>
      <c r="P415" s="2">
        <f t="shared" si="35"/>
        <v>14.399999999999999</v>
      </c>
      <c r="Q415" s="2">
        <f t="shared" si="39"/>
        <v>28.799999999999997</v>
      </c>
      <c r="R415" s="18"/>
      <c r="S415" s="21">
        <f t="shared" si="36"/>
        <v>12.239999999999998</v>
      </c>
      <c r="T415" s="21">
        <f t="shared" si="37"/>
        <v>24.479999999999997</v>
      </c>
    </row>
    <row r="416" spans="1:20" ht="24" x14ac:dyDescent="0.25">
      <c r="A416" s="4">
        <v>431</v>
      </c>
      <c r="B416" s="4" t="s">
        <v>9</v>
      </c>
      <c r="C416" s="17" t="s">
        <v>849</v>
      </c>
      <c r="D416" s="17" t="s">
        <v>850</v>
      </c>
      <c r="E416" s="6">
        <v>2014</v>
      </c>
      <c r="F416" s="5" t="s">
        <v>12</v>
      </c>
      <c r="G416" s="5" t="s">
        <v>13</v>
      </c>
      <c r="H416" s="7" t="s">
        <v>14</v>
      </c>
      <c r="I416" s="5" t="s">
        <v>15</v>
      </c>
      <c r="J416" s="8"/>
      <c r="K416" s="23">
        <v>1</v>
      </c>
      <c r="L416" s="9">
        <v>472.61</v>
      </c>
      <c r="M416" s="19">
        <v>472.61</v>
      </c>
      <c r="N416" s="2">
        <v>134</v>
      </c>
      <c r="O416" s="2">
        <f t="shared" si="38"/>
        <v>134</v>
      </c>
      <c r="P416" s="2">
        <f t="shared" si="35"/>
        <v>160.79999999999998</v>
      </c>
      <c r="Q416" s="2">
        <f t="shared" si="39"/>
        <v>160.79999999999998</v>
      </c>
      <c r="R416" s="18"/>
      <c r="S416" s="21">
        <f t="shared" si="36"/>
        <v>136.67999999999998</v>
      </c>
      <c r="T416" s="21">
        <f t="shared" si="37"/>
        <v>136.67999999999998</v>
      </c>
    </row>
    <row r="417" spans="1:20" ht="24" x14ac:dyDescent="0.25">
      <c r="A417" s="4">
        <v>432</v>
      </c>
      <c r="B417" s="4" t="s">
        <v>9</v>
      </c>
      <c r="C417" s="17" t="s">
        <v>851</v>
      </c>
      <c r="D417" s="17" t="s">
        <v>852</v>
      </c>
      <c r="E417" s="6">
        <v>2012</v>
      </c>
      <c r="F417" s="5" t="s">
        <v>12</v>
      </c>
      <c r="G417" s="5" t="s">
        <v>13</v>
      </c>
      <c r="H417" s="7" t="s">
        <v>14</v>
      </c>
      <c r="I417" s="5" t="s">
        <v>15</v>
      </c>
      <c r="J417" s="8"/>
      <c r="K417" s="23">
        <v>13</v>
      </c>
      <c r="L417" s="9">
        <v>153.68538461538463</v>
      </c>
      <c r="M417" s="9">
        <v>1997.91</v>
      </c>
      <c r="N417" s="2">
        <v>23</v>
      </c>
      <c r="O417" s="2">
        <f t="shared" si="38"/>
        <v>299</v>
      </c>
      <c r="P417" s="2">
        <f t="shared" si="35"/>
        <v>27.599999999999998</v>
      </c>
      <c r="Q417" s="2">
        <f t="shared" si="39"/>
        <v>358.8</v>
      </c>
      <c r="R417" s="18"/>
      <c r="S417" s="21">
        <f t="shared" si="36"/>
        <v>23.459999999999997</v>
      </c>
      <c r="T417" s="21">
        <f t="shared" si="37"/>
        <v>304.98</v>
      </c>
    </row>
    <row r="418" spans="1:20" ht="24" x14ac:dyDescent="0.25">
      <c r="A418" s="4">
        <v>433</v>
      </c>
      <c r="B418" s="4" t="s">
        <v>9</v>
      </c>
      <c r="C418" s="17" t="s">
        <v>853</v>
      </c>
      <c r="D418" s="17" t="s">
        <v>854</v>
      </c>
      <c r="E418" s="6">
        <v>2012</v>
      </c>
      <c r="F418" s="5" t="s">
        <v>12</v>
      </c>
      <c r="G418" s="5" t="s">
        <v>13</v>
      </c>
      <c r="H418" s="7" t="s">
        <v>14</v>
      </c>
      <c r="I418" s="5" t="s">
        <v>15</v>
      </c>
      <c r="J418" s="8"/>
      <c r="K418" s="23">
        <f>70-10</f>
        <v>60</v>
      </c>
      <c r="L418" s="9">
        <v>390.98757142857147</v>
      </c>
      <c r="M418" s="9">
        <f t="shared" ref="M418" si="40">J418*L418</f>
        <v>0</v>
      </c>
      <c r="N418" s="2">
        <v>57</v>
      </c>
      <c r="O418" s="2">
        <f t="shared" si="38"/>
        <v>3420</v>
      </c>
      <c r="P418" s="2">
        <f t="shared" si="35"/>
        <v>68.399999999999991</v>
      </c>
      <c r="Q418" s="2">
        <f t="shared" si="39"/>
        <v>4104</v>
      </c>
      <c r="R418" s="18" t="s">
        <v>1762</v>
      </c>
      <c r="S418" s="21">
        <f t="shared" si="36"/>
        <v>58.139999999999993</v>
      </c>
      <c r="T418" s="21">
        <f t="shared" si="37"/>
        <v>3488.4</v>
      </c>
    </row>
    <row r="419" spans="1:20" ht="24" x14ac:dyDescent="0.25">
      <c r="A419" s="4">
        <v>435</v>
      </c>
      <c r="B419" s="4" t="s">
        <v>9</v>
      </c>
      <c r="C419" s="17" t="s">
        <v>855</v>
      </c>
      <c r="D419" s="17" t="s">
        <v>856</v>
      </c>
      <c r="E419" s="6">
        <v>2012</v>
      </c>
      <c r="F419" s="5" t="s">
        <v>12</v>
      </c>
      <c r="G419" s="5" t="s">
        <v>13</v>
      </c>
      <c r="H419" s="7" t="s">
        <v>14</v>
      </c>
      <c r="I419" s="5" t="s">
        <v>15</v>
      </c>
      <c r="J419" s="8"/>
      <c r="K419" s="23">
        <f>4-3</f>
        <v>1</v>
      </c>
      <c r="L419" s="9">
        <v>480.27</v>
      </c>
      <c r="M419" s="9">
        <f t="shared" ref="M419" si="41">J419*L419</f>
        <v>0</v>
      </c>
      <c r="N419" s="2">
        <v>71</v>
      </c>
      <c r="O419" s="2">
        <f t="shared" si="38"/>
        <v>71</v>
      </c>
      <c r="P419" s="2">
        <f t="shared" si="35"/>
        <v>85.2</v>
      </c>
      <c r="Q419" s="2">
        <f t="shared" si="39"/>
        <v>85.2</v>
      </c>
      <c r="R419" s="18" t="s">
        <v>1763</v>
      </c>
      <c r="S419" s="21">
        <f t="shared" si="36"/>
        <v>72.42</v>
      </c>
      <c r="T419" s="21">
        <f t="shared" si="37"/>
        <v>72.42</v>
      </c>
    </row>
    <row r="420" spans="1:20" ht="24" x14ac:dyDescent="0.25">
      <c r="A420" s="4">
        <v>437</v>
      </c>
      <c r="B420" s="4" t="s">
        <v>9</v>
      </c>
      <c r="C420" s="17" t="s">
        <v>857</v>
      </c>
      <c r="D420" s="17" t="s">
        <v>858</v>
      </c>
      <c r="E420" s="6">
        <v>2012</v>
      </c>
      <c r="F420" s="5" t="s">
        <v>12</v>
      </c>
      <c r="G420" s="5" t="s">
        <v>13</v>
      </c>
      <c r="H420" s="7" t="s">
        <v>14</v>
      </c>
      <c r="I420" s="5" t="s">
        <v>15</v>
      </c>
      <c r="J420" s="8"/>
      <c r="K420" s="23">
        <v>8</v>
      </c>
      <c r="L420" s="9">
        <v>421.54250000000002</v>
      </c>
      <c r="M420" s="9">
        <v>3372.34</v>
      </c>
      <c r="N420" s="2">
        <v>62</v>
      </c>
      <c r="O420" s="2">
        <f t="shared" si="38"/>
        <v>496</v>
      </c>
      <c r="P420" s="2">
        <f t="shared" si="35"/>
        <v>74.399999999999991</v>
      </c>
      <c r="Q420" s="2">
        <f t="shared" si="39"/>
        <v>595.19999999999993</v>
      </c>
      <c r="R420" s="18"/>
      <c r="S420" s="21">
        <f t="shared" si="36"/>
        <v>63.239999999999988</v>
      </c>
      <c r="T420" s="21">
        <f t="shared" si="37"/>
        <v>505.9199999999999</v>
      </c>
    </row>
    <row r="421" spans="1:20" ht="24" x14ac:dyDescent="0.25">
      <c r="A421" s="4">
        <v>438</v>
      </c>
      <c r="B421" s="4" t="s">
        <v>9</v>
      </c>
      <c r="C421" s="17" t="s">
        <v>859</v>
      </c>
      <c r="D421" s="17" t="s">
        <v>860</v>
      </c>
      <c r="E421" s="6">
        <v>2012</v>
      </c>
      <c r="F421" s="5" t="s">
        <v>12</v>
      </c>
      <c r="G421" s="5" t="s">
        <v>13</v>
      </c>
      <c r="H421" s="7" t="s">
        <v>14</v>
      </c>
      <c r="I421" s="5" t="s">
        <v>15</v>
      </c>
      <c r="J421" s="8"/>
      <c r="K421" s="23">
        <v>20</v>
      </c>
      <c r="L421" s="9">
        <v>474.53800000000001</v>
      </c>
      <c r="M421" s="9">
        <v>9490.76</v>
      </c>
      <c r="N421" s="2">
        <v>70</v>
      </c>
      <c r="O421" s="2">
        <f t="shared" si="38"/>
        <v>1400</v>
      </c>
      <c r="P421" s="2">
        <f t="shared" si="35"/>
        <v>84</v>
      </c>
      <c r="Q421" s="2">
        <f t="shared" si="39"/>
        <v>1680</v>
      </c>
      <c r="R421" s="18"/>
      <c r="S421" s="21">
        <f t="shared" si="36"/>
        <v>71.399999999999991</v>
      </c>
      <c r="T421" s="21">
        <f t="shared" si="37"/>
        <v>1428</v>
      </c>
    </row>
    <row r="422" spans="1:20" ht="24" x14ac:dyDescent="0.25">
      <c r="A422" s="4">
        <v>440</v>
      </c>
      <c r="B422" s="4" t="s">
        <v>9</v>
      </c>
      <c r="C422" s="17" t="s">
        <v>861</v>
      </c>
      <c r="D422" s="17" t="s">
        <v>862</v>
      </c>
      <c r="E422" s="6">
        <v>2015</v>
      </c>
      <c r="F422" s="5" t="s">
        <v>12</v>
      </c>
      <c r="G422" s="5" t="s">
        <v>13</v>
      </c>
      <c r="H422" s="7" t="s">
        <v>14</v>
      </c>
      <c r="I422" s="5" t="s">
        <v>15</v>
      </c>
      <c r="J422" s="8"/>
      <c r="K422" s="23">
        <v>1</v>
      </c>
      <c r="L422" s="9">
        <v>2411.2399999999998</v>
      </c>
      <c r="M422" s="9">
        <v>2411.2399999999998</v>
      </c>
      <c r="N422" s="2">
        <v>606</v>
      </c>
      <c r="O422" s="2">
        <f t="shared" si="38"/>
        <v>606</v>
      </c>
      <c r="P422" s="2">
        <f t="shared" si="35"/>
        <v>727.19999999999993</v>
      </c>
      <c r="Q422" s="2">
        <f t="shared" si="39"/>
        <v>727.19999999999993</v>
      </c>
      <c r="R422" s="18"/>
      <c r="S422" s="21">
        <f t="shared" si="36"/>
        <v>618.11999999999989</v>
      </c>
      <c r="T422" s="21">
        <f t="shared" si="37"/>
        <v>618.11999999999989</v>
      </c>
    </row>
    <row r="423" spans="1:20" ht="24" x14ac:dyDescent="0.25">
      <c r="A423" s="4">
        <v>441</v>
      </c>
      <c r="B423" s="4" t="s">
        <v>9</v>
      </c>
      <c r="C423" s="17" t="s">
        <v>863</v>
      </c>
      <c r="D423" s="17" t="s">
        <v>864</v>
      </c>
      <c r="E423" s="6">
        <v>2012</v>
      </c>
      <c r="F423" s="5" t="s">
        <v>12</v>
      </c>
      <c r="G423" s="5" t="s">
        <v>13</v>
      </c>
      <c r="H423" s="7" t="s">
        <v>14</v>
      </c>
      <c r="I423" s="5" t="s">
        <v>15</v>
      </c>
      <c r="J423" s="8"/>
      <c r="K423" s="23">
        <v>4</v>
      </c>
      <c r="L423" s="9">
        <v>6365.2950000000001</v>
      </c>
      <c r="M423" s="9">
        <v>25461.18</v>
      </c>
      <c r="N423" s="2">
        <v>936</v>
      </c>
      <c r="O423" s="2">
        <f t="shared" si="38"/>
        <v>3744</v>
      </c>
      <c r="P423" s="2">
        <f t="shared" si="35"/>
        <v>1123.2</v>
      </c>
      <c r="Q423" s="2">
        <f t="shared" si="39"/>
        <v>4492.8</v>
      </c>
      <c r="R423" s="18"/>
      <c r="S423" s="21">
        <f t="shared" si="36"/>
        <v>954.72000000000014</v>
      </c>
      <c r="T423" s="21">
        <f t="shared" si="37"/>
        <v>3818.8800000000006</v>
      </c>
    </row>
    <row r="424" spans="1:20" ht="24" x14ac:dyDescent="0.25">
      <c r="A424" s="4">
        <v>442</v>
      </c>
      <c r="B424" s="4" t="s">
        <v>9</v>
      </c>
      <c r="C424" s="17" t="s">
        <v>865</v>
      </c>
      <c r="D424" s="17" t="s">
        <v>866</v>
      </c>
      <c r="E424" s="6">
        <v>2012</v>
      </c>
      <c r="F424" s="5" t="s">
        <v>12</v>
      </c>
      <c r="G424" s="5" t="s">
        <v>13</v>
      </c>
      <c r="H424" s="7" t="s">
        <v>14</v>
      </c>
      <c r="I424" s="5" t="s">
        <v>15</v>
      </c>
      <c r="J424" s="8"/>
      <c r="K424" s="23">
        <v>13</v>
      </c>
      <c r="L424" s="9">
        <v>7580.3461538461543</v>
      </c>
      <c r="M424" s="9">
        <v>98544.5</v>
      </c>
      <c r="N424" s="2">
        <v>1114</v>
      </c>
      <c r="O424" s="2">
        <f t="shared" si="38"/>
        <v>14482</v>
      </c>
      <c r="P424" s="2">
        <f t="shared" si="35"/>
        <v>1336.8</v>
      </c>
      <c r="Q424" s="2">
        <f t="shared" si="39"/>
        <v>17378.399999999998</v>
      </c>
      <c r="R424" s="18"/>
      <c r="S424" s="21">
        <f t="shared" si="36"/>
        <v>1136.28</v>
      </c>
      <c r="T424" s="21">
        <f t="shared" si="37"/>
        <v>14771.64</v>
      </c>
    </row>
    <row r="425" spans="1:20" ht="24" x14ac:dyDescent="0.25">
      <c r="A425" s="4">
        <v>443</v>
      </c>
      <c r="B425" s="4" t="s">
        <v>9</v>
      </c>
      <c r="C425" s="17" t="s">
        <v>867</v>
      </c>
      <c r="D425" s="17" t="s">
        <v>868</v>
      </c>
      <c r="E425" s="6">
        <v>2012</v>
      </c>
      <c r="F425" s="5" t="s">
        <v>12</v>
      </c>
      <c r="G425" s="5" t="s">
        <v>13</v>
      </c>
      <c r="H425" s="7" t="s">
        <v>14</v>
      </c>
      <c r="I425" s="5" t="s">
        <v>15</v>
      </c>
      <c r="J425" s="8"/>
      <c r="K425" s="23">
        <v>1</v>
      </c>
      <c r="L425" s="9">
        <v>7134.02</v>
      </c>
      <c r="M425" s="9">
        <v>7134.02</v>
      </c>
      <c r="N425" s="2">
        <v>1049</v>
      </c>
      <c r="O425" s="2">
        <f t="shared" si="38"/>
        <v>1049</v>
      </c>
      <c r="P425" s="2">
        <f t="shared" si="35"/>
        <v>1258.8</v>
      </c>
      <c r="Q425" s="2">
        <f t="shared" si="39"/>
        <v>1258.8</v>
      </c>
      <c r="R425" s="18"/>
      <c r="S425" s="21">
        <f t="shared" si="36"/>
        <v>1069.98</v>
      </c>
      <c r="T425" s="21">
        <f t="shared" si="37"/>
        <v>1069.98</v>
      </c>
    </row>
    <row r="426" spans="1:20" ht="24" x14ac:dyDescent="0.25">
      <c r="A426" s="4">
        <v>444</v>
      </c>
      <c r="B426" s="4" t="s">
        <v>9</v>
      </c>
      <c r="C426" s="17" t="s">
        <v>869</v>
      </c>
      <c r="D426" s="17" t="s">
        <v>870</v>
      </c>
      <c r="E426" s="6">
        <v>2012</v>
      </c>
      <c r="F426" s="5" t="s">
        <v>12</v>
      </c>
      <c r="G426" s="5" t="s">
        <v>13</v>
      </c>
      <c r="H426" s="7" t="s">
        <v>14</v>
      </c>
      <c r="I426" s="5" t="s">
        <v>15</v>
      </c>
      <c r="J426" s="8"/>
      <c r="K426" s="23">
        <v>2</v>
      </c>
      <c r="L426" s="9">
        <v>22234.94</v>
      </c>
      <c r="M426" s="9">
        <v>44469.88</v>
      </c>
      <c r="N426" s="2">
        <v>3268</v>
      </c>
      <c r="O426" s="2">
        <f t="shared" si="38"/>
        <v>6536</v>
      </c>
      <c r="P426" s="2">
        <f t="shared" si="35"/>
        <v>3921.6</v>
      </c>
      <c r="Q426" s="2">
        <f t="shared" si="39"/>
        <v>7843.2</v>
      </c>
      <c r="R426" s="18"/>
      <c r="S426" s="21">
        <f t="shared" si="36"/>
        <v>3333.36</v>
      </c>
      <c r="T426" s="21">
        <f t="shared" si="37"/>
        <v>6666.72</v>
      </c>
    </row>
    <row r="427" spans="1:20" ht="24" x14ac:dyDescent="0.25">
      <c r="A427" s="4">
        <v>445</v>
      </c>
      <c r="B427" s="4" t="s">
        <v>9</v>
      </c>
      <c r="C427" s="17" t="s">
        <v>871</v>
      </c>
      <c r="D427" s="17" t="s">
        <v>872</v>
      </c>
      <c r="E427" s="6">
        <v>2014</v>
      </c>
      <c r="F427" s="5" t="s">
        <v>12</v>
      </c>
      <c r="G427" s="5" t="s">
        <v>13</v>
      </c>
      <c r="H427" s="7" t="s">
        <v>14</v>
      </c>
      <c r="I427" s="5" t="s">
        <v>15</v>
      </c>
      <c r="J427" s="8"/>
      <c r="K427" s="23">
        <v>3</v>
      </c>
      <c r="L427" s="9">
        <v>387.48333333333335</v>
      </c>
      <c r="M427" s="9">
        <v>1162.45</v>
      </c>
      <c r="N427" s="2">
        <v>110</v>
      </c>
      <c r="O427" s="2">
        <f t="shared" si="38"/>
        <v>330</v>
      </c>
      <c r="P427" s="2">
        <f t="shared" si="35"/>
        <v>132</v>
      </c>
      <c r="Q427" s="2">
        <f t="shared" si="39"/>
        <v>396</v>
      </c>
      <c r="R427" s="18"/>
      <c r="S427" s="21">
        <f t="shared" si="36"/>
        <v>112.2</v>
      </c>
      <c r="T427" s="21">
        <f t="shared" si="37"/>
        <v>336.6</v>
      </c>
    </row>
    <row r="428" spans="1:20" ht="24" x14ac:dyDescent="0.25">
      <c r="A428" s="4">
        <v>447</v>
      </c>
      <c r="B428" s="4" t="s">
        <v>9</v>
      </c>
      <c r="C428" s="17" t="s">
        <v>873</v>
      </c>
      <c r="D428" s="17" t="s">
        <v>874</v>
      </c>
      <c r="E428" s="6">
        <v>2012</v>
      </c>
      <c r="F428" s="5" t="s">
        <v>12</v>
      </c>
      <c r="G428" s="5" t="s">
        <v>13</v>
      </c>
      <c r="H428" s="7" t="s">
        <v>14</v>
      </c>
      <c r="I428" s="5" t="s">
        <v>15</v>
      </c>
      <c r="J428" s="8"/>
      <c r="K428" s="23">
        <v>3</v>
      </c>
      <c r="L428" s="9">
        <v>335.23333333333335</v>
      </c>
      <c r="M428" s="9">
        <v>1005.7</v>
      </c>
      <c r="N428" s="2">
        <v>49</v>
      </c>
      <c r="O428" s="2">
        <f t="shared" si="38"/>
        <v>147</v>
      </c>
      <c r="P428" s="2">
        <f t="shared" si="35"/>
        <v>58.8</v>
      </c>
      <c r="Q428" s="2">
        <f t="shared" si="39"/>
        <v>176.4</v>
      </c>
      <c r="R428" s="18"/>
      <c r="S428" s="21">
        <f t="shared" si="36"/>
        <v>49.98</v>
      </c>
      <c r="T428" s="21">
        <f t="shared" si="37"/>
        <v>149.94</v>
      </c>
    </row>
    <row r="429" spans="1:20" ht="24" x14ac:dyDescent="0.25">
      <c r="A429" s="4">
        <v>448</v>
      </c>
      <c r="B429" s="4" t="s">
        <v>9</v>
      </c>
      <c r="C429" s="17" t="s">
        <v>875</v>
      </c>
      <c r="D429" s="17" t="s">
        <v>876</v>
      </c>
      <c r="E429" s="6">
        <v>2012</v>
      </c>
      <c r="F429" s="5" t="s">
        <v>12</v>
      </c>
      <c r="G429" s="5" t="s">
        <v>13</v>
      </c>
      <c r="H429" s="7" t="s">
        <v>14</v>
      </c>
      <c r="I429" s="5" t="s">
        <v>15</v>
      </c>
      <c r="J429" s="8"/>
      <c r="K429" s="23">
        <v>7</v>
      </c>
      <c r="L429" s="9">
        <v>385.51142857142855</v>
      </c>
      <c r="M429" s="9">
        <v>2698.58</v>
      </c>
      <c r="N429" s="2">
        <v>57</v>
      </c>
      <c r="O429" s="2">
        <f t="shared" si="38"/>
        <v>399</v>
      </c>
      <c r="P429" s="2">
        <f t="shared" si="35"/>
        <v>68.399999999999991</v>
      </c>
      <c r="Q429" s="2">
        <f t="shared" si="39"/>
        <v>478.79999999999995</v>
      </c>
      <c r="R429" s="18"/>
      <c r="S429" s="21">
        <f t="shared" si="36"/>
        <v>58.139999999999993</v>
      </c>
      <c r="T429" s="21">
        <f t="shared" si="37"/>
        <v>406.97999999999996</v>
      </c>
    </row>
    <row r="430" spans="1:20" ht="24" x14ac:dyDescent="0.25">
      <c r="A430" s="4">
        <v>449</v>
      </c>
      <c r="B430" s="4" t="s">
        <v>9</v>
      </c>
      <c r="C430" s="17" t="s">
        <v>877</v>
      </c>
      <c r="D430" s="17" t="s">
        <v>878</v>
      </c>
      <c r="E430" s="6">
        <v>2012</v>
      </c>
      <c r="F430" s="5" t="s">
        <v>12</v>
      </c>
      <c r="G430" s="5" t="s">
        <v>13</v>
      </c>
      <c r="H430" s="7" t="s">
        <v>14</v>
      </c>
      <c r="I430" s="5" t="s">
        <v>15</v>
      </c>
      <c r="J430" s="8"/>
      <c r="K430" s="23">
        <f>40-10</f>
        <v>30</v>
      </c>
      <c r="L430" s="9">
        <v>356.27049999999997</v>
      </c>
      <c r="M430" s="9">
        <f>J430*L430</f>
        <v>0</v>
      </c>
      <c r="N430" s="2">
        <v>52</v>
      </c>
      <c r="O430" s="2">
        <f t="shared" si="38"/>
        <v>1560</v>
      </c>
      <c r="P430" s="2">
        <f t="shared" si="35"/>
        <v>62.4</v>
      </c>
      <c r="Q430" s="2">
        <f t="shared" si="39"/>
        <v>1872</v>
      </c>
      <c r="R430" s="18" t="s">
        <v>1764</v>
      </c>
      <c r="S430" s="21">
        <f t="shared" si="36"/>
        <v>53.04</v>
      </c>
      <c r="T430" s="21">
        <f t="shared" si="37"/>
        <v>1591.1999999999998</v>
      </c>
    </row>
    <row r="431" spans="1:20" ht="24" x14ac:dyDescent="0.25">
      <c r="A431" s="4">
        <v>450</v>
      </c>
      <c r="B431" s="4" t="s">
        <v>9</v>
      </c>
      <c r="C431" s="17" t="s">
        <v>879</v>
      </c>
      <c r="D431" s="17" t="s">
        <v>880</v>
      </c>
      <c r="E431" s="6">
        <v>2012</v>
      </c>
      <c r="F431" s="5" t="s">
        <v>12</v>
      </c>
      <c r="G431" s="5" t="s">
        <v>13</v>
      </c>
      <c r="H431" s="7" t="s">
        <v>14</v>
      </c>
      <c r="I431" s="5" t="s">
        <v>15</v>
      </c>
      <c r="J431" s="8"/>
      <c r="K431" s="23">
        <v>2</v>
      </c>
      <c r="L431" s="9">
        <v>342.375</v>
      </c>
      <c r="M431" s="19">
        <v>684.75</v>
      </c>
      <c r="N431" s="2">
        <v>50</v>
      </c>
      <c r="O431" s="2">
        <f t="shared" si="38"/>
        <v>100</v>
      </c>
      <c r="P431" s="2">
        <f t="shared" si="35"/>
        <v>60</v>
      </c>
      <c r="Q431" s="2">
        <f t="shared" si="39"/>
        <v>120</v>
      </c>
      <c r="R431" s="18"/>
      <c r="S431" s="21">
        <f t="shared" si="36"/>
        <v>51</v>
      </c>
      <c r="T431" s="21">
        <f t="shared" si="37"/>
        <v>102</v>
      </c>
    </row>
    <row r="432" spans="1:20" ht="24" x14ac:dyDescent="0.25">
      <c r="A432" s="4">
        <v>451</v>
      </c>
      <c r="B432" s="4" t="s">
        <v>9</v>
      </c>
      <c r="C432" s="17" t="s">
        <v>881</v>
      </c>
      <c r="D432" s="17" t="s">
        <v>882</v>
      </c>
      <c r="E432" s="6">
        <v>2012</v>
      </c>
      <c r="F432" s="5" t="s">
        <v>12</v>
      </c>
      <c r="G432" s="5" t="s">
        <v>13</v>
      </c>
      <c r="H432" s="7" t="s">
        <v>14</v>
      </c>
      <c r="I432" s="5" t="s">
        <v>15</v>
      </c>
      <c r="J432" s="8"/>
      <c r="K432" s="23">
        <v>5</v>
      </c>
      <c r="L432" s="9">
        <v>133.64400000000001</v>
      </c>
      <c r="M432" s="19">
        <v>668.22</v>
      </c>
      <c r="N432" s="2">
        <v>20</v>
      </c>
      <c r="O432" s="2">
        <f t="shared" si="38"/>
        <v>100</v>
      </c>
      <c r="P432" s="2">
        <f t="shared" si="35"/>
        <v>24</v>
      </c>
      <c r="Q432" s="2">
        <f t="shared" si="39"/>
        <v>120</v>
      </c>
      <c r="R432" s="18"/>
      <c r="S432" s="21">
        <f t="shared" si="36"/>
        <v>20.399999999999999</v>
      </c>
      <c r="T432" s="21">
        <f t="shared" si="37"/>
        <v>102</v>
      </c>
    </row>
    <row r="433" spans="1:20" ht="24" x14ac:dyDescent="0.25">
      <c r="A433" s="4">
        <v>452</v>
      </c>
      <c r="B433" s="4" t="s">
        <v>9</v>
      </c>
      <c r="C433" s="17" t="s">
        <v>883</v>
      </c>
      <c r="D433" s="17" t="s">
        <v>884</v>
      </c>
      <c r="E433" s="6">
        <v>2014</v>
      </c>
      <c r="F433" s="5" t="s">
        <v>12</v>
      </c>
      <c r="G433" s="5" t="s">
        <v>13</v>
      </c>
      <c r="H433" s="7" t="s">
        <v>14</v>
      </c>
      <c r="I433" s="5" t="s">
        <v>15</v>
      </c>
      <c r="J433" s="8"/>
      <c r="K433" s="23">
        <v>3</v>
      </c>
      <c r="L433" s="9">
        <v>387.48333333333335</v>
      </c>
      <c r="M433" s="9">
        <v>1162.45</v>
      </c>
      <c r="N433" s="2">
        <v>110</v>
      </c>
      <c r="O433" s="2">
        <f t="shared" si="38"/>
        <v>330</v>
      </c>
      <c r="P433" s="2">
        <f t="shared" si="35"/>
        <v>132</v>
      </c>
      <c r="Q433" s="2">
        <f t="shared" si="39"/>
        <v>396</v>
      </c>
      <c r="R433" s="18"/>
      <c r="S433" s="21">
        <f t="shared" si="36"/>
        <v>112.2</v>
      </c>
      <c r="T433" s="21">
        <f t="shared" si="37"/>
        <v>336.6</v>
      </c>
    </row>
    <row r="434" spans="1:20" ht="24" x14ac:dyDescent="0.25">
      <c r="A434" s="4">
        <v>453</v>
      </c>
      <c r="B434" s="4" t="s">
        <v>9</v>
      </c>
      <c r="C434" s="17" t="s">
        <v>885</v>
      </c>
      <c r="D434" s="17" t="s">
        <v>886</v>
      </c>
      <c r="E434" s="6">
        <v>2012</v>
      </c>
      <c r="F434" s="5" t="s">
        <v>12</v>
      </c>
      <c r="G434" s="5" t="s">
        <v>13</v>
      </c>
      <c r="H434" s="7" t="s">
        <v>14</v>
      </c>
      <c r="I434" s="5" t="s">
        <v>15</v>
      </c>
      <c r="J434" s="8"/>
      <c r="K434" s="23">
        <v>2</v>
      </c>
      <c r="L434" s="9">
        <v>336.36</v>
      </c>
      <c r="M434" s="19">
        <v>672.72</v>
      </c>
      <c r="N434" s="2">
        <v>49</v>
      </c>
      <c r="O434" s="2">
        <f t="shared" si="38"/>
        <v>98</v>
      </c>
      <c r="P434" s="2">
        <f t="shared" si="35"/>
        <v>58.8</v>
      </c>
      <c r="Q434" s="2">
        <f t="shared" si="39"/>
        <v>117.6</v>
      </c>
      <c r="R434" s="18"/>
      <c r="S434" s="21">
        <f t="shared" si="36"/>
        <v>49.98</v>
      </c>
      <c r="T434" s="21">
        <f t="shared" si="37"/>
        <v>99.96</v>
      </c>
    </row>
    <row r="435" spans="1:20" ht="24" x14ac:dyDescent="0.25">
      <c r="A435" s="4">
        <v>454</v>
      </c>
      <c r="B435" s="4" t="s">
        <v>9</v>
      </c>
      <c r="C435" s="17" t="s">
        <v>887</v>
      </c>
      <c r="D435" s="17" t="s">
        <v>888</v>
      </c>
      <c r="E435" s="6">
        <v>2015</v>
      </c>
      <c r="F435" s="5" t="s">
        <v>12</v>
      </c>
      <c r="G435" s="5" t="s">
        <v>13</v>
      </c>
      <c r="H435" s="7" t="s">
        <v>14</v>
      </c>
      <c r="I435" s="5" t="s">
        <v>15</v>
      </c>
      <c r="J435" s="8"/>
      <c r="K435" s="23">
        <v>3</v>
      </c>
      <c r="L435" s="9">
        <v>133.64333333333335</v>
      </c>
      <c r="M435" s="19">
        <v>400.93</v>
      </c>
      <c r="N435" s="2">
        <v>34</v>
      </c>
      <c r="O435" s="2">
        <f t="shared" si="38"/>
        <v>102</v>
      </c>
      <c r="P435" s="2">
        <f t="shared" si="35"/>
        <v>40.799999999999997</v>
      </c>
      <c r="Q435" s="2">
        <f t="shared" si="39"/>
        <v>122.39999999999999</v>
      </c>
      <c r="R435" s="18"/>
      <c r="S435" s="21">
        <f t="shared" si="36"/>
        <v>34.68</v>
      </c>
      <c r="T435" s="21">
        <f t="shared" si="37"/>
        <v>104.03999999999999</v>
      </c>
    </row>
    <row r="436" spans="1:20" ht="24" x14ac:dyDescent="0.25">
      <c r="A436" s="4">
        <v>455</v>
      </c>
      <c r="B436" s="4" t="s">
        <v>9</v>
      </c>
      <c r="C436" s="17" t="s">
        <v>889</v>
      </c>
      <c r="D436" s="17" t="s">
        <v>890</v>
      </c>
      <c r="E436" s="6">
        <v>2012</v>
      </c>
      <c r="F436" s="5" t="s">
        <v>12</v>
      </c>
      <c r="G436" s="5" t="s">
        <v>13</v>
      </c>
      <c r="H436" s="7" t="s">
        <v>14</v>
      </c>
      <c r="I436" s="5" t="s">
        <v>15</v>
      </c>
      <c r="J436" s="8"/>
      <c r="K436" s="23">
        <v>5</v>
      </c>
      <c r="L436" s="9">
        <v>5983.87</v>
      </c>
      <c r="M436" s="9">
        <v>29919.35</v>
      </c>
      <c r="N436" s="2">
        <v>880</v>
      </c>
      <c r="O436" s="2">
        <f t="shared" si="38"/>
        <v>4400</v>
      </c>
      <c r="P436" s="2">
        <f t="shared" si="35"/>
        <v>1056</v>
      </c>
      <c r="Q436" s="2">
        <f t="shared" si="39"/>
        <v>5280</v>
      </c>
      <c r="R436" s="18"/>
      <c r="S436" s="21">
        <f t="shared" si="36"/>
        <v>897.6</v>
      </c>
      <c r="T436" s="21">
        <f t="shared" si="37"/>
        <v>4488</v>
      </c>
    </row>
    <row r="437" spans="1:20" ht="36" x14ac:dyDescent="0.25">
      <c r="A437" s="4">
        <v>456</v>
      </c>
      <c r="B437" s="4" t="s">
        <v>9</v>
      </c>
      <c r="C437" s="17" t="s">
        <v>891</v>
      </c>
      <c r="D437" s="17" t="s">
        <v>892</v>
      </c>
      <c r="E437" s="6">
        <v>2012</v>
      </c>
      <c r="F437" s="5" t="s">
        <v>12</v>
      </c>
      <c r="G437" s="5" t="s">
        <v>13</v>
      </c>
      <c r="H437" s="7" t="s">
        <v>14</v>
      </c>
      <c r="I437" s="5" t="s">
        <v>15</v>
      </c>
      <c r="J437" s="8"/>
      <c r="K437" s="23">
        <v>2</v>
      </c>
      <c r="L437" s="9">
        <v>21958.855</v>
      </c>
      <c r="M437" s="9">
        <v>43917.71</v>
      </c>
      <c r="N437" s="2">
        <v>3228</v>
      </c>
      <c r="O437" s="2">
        <f t="shared" si="38"/>
        <v>6456</v>
      </c>
      <c r="P437" s="2">
        <f t="shared" si="35"/>
        <v>3873.6</v>
      </c>
      <c r="Q437" s="2">
        <f t="shared" si="39"/>
        <v>7747.2</v>
      </c>
      <c r="R437" s="18"/>
      <c r="S437" s="21">
        <f t="shared" si="36"/>
        <v>3292.56</v>
      </c>
      <c r="T437" s="21">
        <f t="shared" si="37"/>
        <v>6585.12</v>
      </c>
    </row>
    <row r="438" spans="1:20" ht="24" x14ac:dyDescent="0.25">
      <c r="A438" s="4">
        <v>457</v>
      </c>
      <c r="B438" s="4" t="s">
        <v>9</v>
      </c>
      <c r="C438" s="17" t="s">
        <v>893</v>
      </c>
      <c r="D438" s="17" t="s">
        <v>894</v>
      </c>
      <c r="E438" s="6">
        <v>2012</v>
      </c>
      <c r="F438" s="5" t="s">
        <v>12</v>
      </c>
      <c r="G438" s="5" t="s">
        <v>13</v>
      </c>
      <c r="H438" s="7" t="s">
        <v>14</v>
      </c>
      <c r="I438" s="5" t="s">
        <v>15</v>
      </c>
      <c r="J438" s="8"/>
      <c r="K438" s="23">
        <v>35</v>
      </c>
      <c r="L438" s="9">
        <v>547.58628571428574</v>
      </c>
      <c r="M438" s="9">
        <v>19165.52</v>
      </c>
      <c r="N438" s="2">
        <v>80</v>
      </c>
      <c r="O438" s="2">
        <f t="shared" si="38"/>
        <v>2800</v>
      </c>
      <c r="P438" s="2">
        <f t="shared" si="35"/>
        <v>96</v>
      </c>
      <c r="Q438" s="2">
        <f t="shared" si="39"/>
        <v>3360</v>
      </c>
      <c r="R438" s="18"/>
      <c r="S438" s="21">
        <f t="shared" si="36"/>
        <v>81.599999999999994</v>
      </c>
      <c r="T438" s="21">
        <f t="shared" si="37"/>
        <v>2856</v>
      </c>
    </row>
    <row r="439" spans="1:20" ht="24" x14ac:dyDescent="0.25">
      <c r="A439" s="4">
        <v>458</v>
      </c>
      <c r="B439" s="4" t="s">
        <v>9</v>
      </c>
      <c r="C439" s="17" t="s">
        <v>895</v>
      </c>
      <c r="D439" s="17" t="s">
        <v>896</v>
      </c>
      <c r="E439" s="6">
        <v>2012</v>
      </c>
      <c r="F439" s="5" t="s">
        <v>12</v>
      </c>
      <c r="G439" s="5" t="s">
        <v>13</v>
      </c>
      <c r="H439" s="7" t="s">
        <v>14</v>
      </c>
      <c r="I439" s="5" t="s">
        <v>15</v>
      </c>
      <c r="J439" s="8"/>
      <c r="K439" s="23">
        <v>35</v>
      </c>
      <c r="L439" s="9">
        <v>383769.60514285712</v>
      </c>
      <c r="M439" s="9">
        <v>13431936.18</v>
      </c>
      <c r="N439" s="2">
        <v>56408</v>
      </c>
      <c r="O439" s="2">
        <f t="shared" si="38"/>
        <v>1974280</v>
      </c>
      <c r="P439" s="2">
        <f t="shared" si="35"/>
        <v>67689.599999999991</v>
      </c>
      <c r="Q439" s="2">
        <f t="shared" si="39"/>
        <v>2369136</v>
      </c>
      <c r="R439" s="18"/>
      <c r="S439" s="21">
        <f t="shared" si="36"/>
        <v>57536.159999999996</v>
      </c>
      <c r="T439" s="21">
        <f t="shared" si="37"/>
        <v>2013765.6</v>
      </c>
    </row>
    <row r="440" spans="1:20" ht="24" x14ac:dyDescent="0.25">
      <c r="A440" s="4">
        <v>459</v>
      </c>
      <c r="B440" s="4" t="s">
        <v>9</v>
      </c>
      <c r="C440" s="17" t="s">
        <v>897</v>
      </c>
      <c r="D440" s="17" t="s">
        <v>898</v>
      </c>
      <c r="E440" s="6">
        <v>2012</v>
      </c>
      <c r="F440" s="5" t="s">
        <v>12</v>
      </c>
      <c r="G440" s="5" t="s">
        <v>13</v>
      </c>
      <c r="H440" s="7" t="s">
        <v>14</v>
      </c>
      <c r="I440" s="5" t="s">
        <v>15</v>
      </c>
      <c r="J440" s="8"/>
      <c r="K440" s="23">
        <v>1</v>
      </c>
      <c r="L440" s="9">
        <v>969225.05</v>
      </c>
      <c r="M440" s="9">
        <v>969225.05</v>
      </c>
      <c r="N440" s="2">
        <v>142461</v>
      </c>
      <c r="O440" s="2">
        <f t="shared" si="38"/>
        <v>142461</v>
      </c>
      <c r="P440" s="2">
        <f t="shared" si="35"/>
        <v>170953.19999999998</v>
      </c>
      <c r="Q440" s="2">
        <f t="shared" si="39"/>
        <v>170953.19999999998</v>
      </c>
      <c r="R440" s="18"/>
      <c r="S440" s="21">
        <f t="shared" si="36"/>
        <v>145310.22</v>
      </c>
      <c r="T440" s="21">
        <f t="shared" si="37"/>
        <v>145310.22</v>
      </c>
    </row>
    <row r="441" spans="1:20" ht="36" x14ac:dyDescent="0.25">
      <c r="A441" s="4">
        <v>460</v>
      </c>
      <c r="B441" s="4" t="s">
        <v>9</v>
      </c>
      <c r="C441" s="17" t="s">
        <v>899</v>
      </c>
      <c r="D441" s="17" t="s">
        <v>900</v>
      </c>
      <c r="E441" s="6">
        <v>2014</v>
      </c>
      <c r="F441" s="5" t="s">
        <v>12</v>
      </c>
      <c r="G441" s="5" t="s">
        <v>13</v>
      </c>
      <c r="H441" s="7" t="s">
        <v>14</v>
      </c>
      <c r="I441" s="5" t="s">
        <v>15</v>
      </c>
      <c r="J441" s="8"/>
      <c r="K441" s="23">
        <v>5</v>
      </c>
      <c r="L441" s="9">
        <v>4733.3680000000004</v>
      </c>
      <c r="M441" s="9">
        <v>23666.84</v>
      </c>
      <c r="N441" s="2">
        <v>1338</v>
      </c>
      <c r="O441" s="2">
        <f t="shared" si="38"/>
        <v>6690</v>
      </c>
      <c r="P441" s="2">
        <f t="shared" si="35"/>
        <v>1605.6</v>
      </c>
      <c r="Q441" s="2">
        <f t="shared" si="39"/>
        <v>8028</v>
      </c>
      <c r="R441" s="18"/>
      <c r="S441" s="21">
        <f t="shared" si="36"/>
        <v>1364.7599999999998</v>
      </c>
      <c r="T441" s="21">
        <f t="shared" si="37"/>
        <v>6823.8</v>
      </c>
    </row>
    <row r="442" spans="1:20" ht="24" x14ac:dyDescent="0.25">
      <c r="A442" s="4">
        <v>463</v>
      </c>
      <c r="B442" s="4" t="s">
        <v>9</v>
      </c>
      <c r="C442" s="17" t="s">
        <v>901</v>
      </c>
      <c r="D442" s="17" t="s">
        <v>902</v>
      </c>
      <c r="E442" s="6">
        <v>2014</v>
      </c>
      <c r="F442" s="5" t="s">
        <v>12</v>
      </c>
      <c r="G442" s="5" t="s">
        <v>13</v>
      </c>
      <c r="H442" s="7" t="s">
        <v>14</v>
      </c>
      <c r="I442" s="5" t="s">
        <v>28</v>
      </c>
      <c r="J442" s="8"/>
      <c r="K442" s="23">
        <v>0.45200000000000001</v>
      </c>
      <c r="L442" s="9">
        <v>115076.72566371682</v>
      </c>
      <c r="M442" s="9">
        <v>52014.68</v>
      </c>
      <c r="N442" s="2">
        <v>32541</v>
      </c>
      <c r="O442" s="2">
        <f t="shared" si="38"/>
        <v>14708.532000000001</v>
      </c>
      <c r="P442" s="2">
        <f t="shared" si="35"/>
        <v>39049.199999999997</v>
      </c>
      <c r="Q442" s="2">
        <f t="shared" si="39"/>
        <v>17650.238400000002</v>
      </c>
      <c r="R442" s="18"/>
      <c r="S442" s="21">
        <f t="shared" si="36"/>
        <v>33191.82</v>
      </c>
      <c r="T442" s="21">
        <f t="shared" si="37"/>
        <v>15002.702640000001</v>
      </c>
    </row>
    <row r="443" spans="1:20" ht="24" x14ac:dyDescent="0.25">
      <c r="A443" s="4">
        <v>464</v>
      </c>
      <c r="B443" s="4" t="s">
        <v>9</v>
      </c>
      <c r="C443" s="17" t="s">
        <v>903</v>
      </c>
      <c r="D443" s="17" t="s">
        <v>904</v>
      </c>
      <c r="E443" s="6">
        <v>2014</v>
      </c>
      <c r="F443" s="5" t="s">
        <v>12</v>
      </c>
      <c r="G443" s="5" t="s">
        <v>13</v>
      </c>
      <c r="H443" s="7" t="s">
        <v>14</v>
      </c>
      <c r="I443" s="5" t="s">
        <v>15</v>
      </c>
      <c r="J443" s="8"/>
      <c r="K443" s="23">
        <v>1</v>
      </c>
      <c r="L443" s="9">
        <v>6623.85</v>
      </c>
      <c r="M443" s="9">
        <v>6623.85</v>
      </c>
      <c r="N443" s="2">
        <v>1873</v>
      </c>
      <c r="O443" s="2">
        <f t="shared" si="38"/>
        <v>1873</v>
      </c>
      <c r="P443" s="2">
        <f t="shared" si="35"/>
        <v>2247.6</v>
      </c>
      <c r="Q443" s="2">
        <f t="shared" si="39"/>
        <v>2247.6</v>
      </c>
      <c r="R443" s="18"/>
      <c r="S443" s="21">
        <f t="shared" si="36"/>
        <v>1910.46</v>
      </c>
      <c r="T443" s="21">
        <f t="shared" si="37"/>
        <v>1910.46</v>
      </c>
    </row>
    <row r="444" spans="1:20" ht="24" x14ac:dyDescent="0.25">
      <c r="A444" s="4">
        <v>465</v>
      </c>
      <c r="B444" s="4" t="s">
        <v>9</v>
      </c>
      <c r="C444" s="17" t="s">
        <v>905</v>
      </c>
      <c r="D444" s="17" t="s">
        <v>906</v>
      </c>
      <c r="E444" s="6">
        <v>2014</v>
      </c>
      <c r="F444" s="5" t="s">
        <v>12</v>
      </c>
      <c r="G444" s="5" t="s">
        <v>13</v>
      </c>
      <c r="H444" s="7" t="s">
        <v>14</v>
      </c>
      <c r="I444" s="5" t="s">
        <v>15</v>
      </c>
      <c r="J444" s="8"/>
      <c r="K444" s="23">
        <v>1</v>
      </c>
      <c r="L444" s="9">
        <v>6623.85</v>
      </c>
      <c r="M444" s="9">
        <v>6623.85</v>
      </c>
      <c r="N444" s="2">
        <v>1873</v>
      </c>
      <c r="O444" s="2">
        <f t="shared" si="38"/>
        <v>1873</v>
      </c>
      <c r="P444" s="2">
        <f t="shared" si="35"/>
        <v>2247.6</v>
      </c>
      <c r="Q444" s="2">
        <f t="shared" si="39"/>
        <v>2247.6</v>
      </c>
      <c r="R444" s="18"/>
      <c r="S444" s="21">
        <f t="shared" si="36"/>
        <v>1910.46</v>
      </c>
      <c r="T444" s="21">
        <f t="shared" si="37"/>
        <v>1910.46</v>
      </c>
    </row>
    <row r="445" spans="1:20" ht="24" x14ac:dyDescent="0.25">
      <c r="A445" s="4">
        <v>466</v>
      </c>
      <c r="B445" s="4" t="s">
        <v>9</v>
      </c>
      <c r="C445" s="17" t="s">
        <v>907</v>
      </c>
      <c r="D445" s="17" t="s">
        <v>908</v>
      </c>
      <c r="E445" s="6">
        <v>2013</v>
      </c>
      <c r="F445" s="5" t="s">
        <v>12</v>
      </c>
      <c r="G445" s="5" t="s">
        <v>13</v>
      </c>
      <c r="H445" s="7" t="s">
        <v>14</v>
      </c>
      <c r="I445" s="5" t="s">
        <v>15</v>
      </c>
      <c r="J445" s="8"/>
      <c r="K445" s="23">
        <v>20</v>
      </c>
      <c r="L445" s="9">
        <v>277.90300000000002</v>
      </c>
      <c r="M445" s="9">
        <v>5558.06</v>
      </c>
      <c r="N445" s="2">
        <v>59</v>
      </c>
      <c r="O445" s="2">
        <f t="shared" si="38"/>
        <v>1180</v>
      </c>
      <c r="P445" s="2">
        <f t="shared" si="35"/>
        <v>70.8</v>
      </c>
      <c r="Q445" s="2">
        <f t="shared" si="39"/>
        <v>1416</v>
      </c>
      <c r="R445" s="18"/>
      <c r="S445" s="21">
        <f t="shared" si="36"/>
        <v>60.18</v>
      </c>
      <c r="T445" s="21">
        <f t="shared" si="37"/>
        <v>1203.5999999999999</v>
      </c>
    </row>
    <row r="446" spans="1:20" ht="24" x14ac:dyDescent="0.25">
      <c r="A446" s="4">
        <v>467</v>
      </c>
      <c r="B446" s="4" t="s">
        <v>9</v>
      </c>
      <c r="C446" s="17" t="s">
        <v>909</v>
      </c>
      <c r="D446" s="17" t="s">
        <v>910</v>
      </c>
      <c r="E446" s="6">
        <v>2012</v>
      </c>
      <c r="F446" s="5" t="s">
        <v>12</v>
      </c>
      <c r="G446" s="5" t="s">
        <v>13</v>
      </c>
      <c r="H446" s="7" t="s">
        <v>14</v>
      </c>
      <c r="I446" s="5" t="s">
        <v>15</v>
      </c>
      <c r="J446" s="8"/>
      <c r="K446" s="23">
        <v>1</v>
      </c>
      <c r="L446" s="9">
        <v>11007.6</v>
      </c>
      <c r="M446" s="9">
        <v>11007.6</v>
      </c>
      <c r="N446" s="2">
        <v>1618</v>
      </c>
      <c r="O446" s="2">
        <f t="shared" si="38"/>
        <v>1618</v>
      </c>
      <c r="P446" s="2">
        <f t="shared" si="35"/>
        <v>1941.6</v>
      </c>
      <c r="Q446" s="2">
        <f t="shared" si="39"/>
        <v>1941.6</v>
      </c>
      <c r="R446" s="18"/>
      <c r="S446" s="21">
        <f t="shared" si="36"/>
        <v>1650.3600000000001</v>
      </c>
      <c r="T446" s="21">
        <f t="shared" si="37"/>
        <v>1650.3600000000001</v>
      </c>
    </row>
    <row r="447" spans="1:20" ht="24" x14ac:dyDescent="0.25">
      <c r="A447" s="4">
        <v>468</v>
      </c>
      <c r="B447" s="4" t="s">
        <v>9</v>
      </c>
      <c r="C447" s="17" t="s">
        <v>911</v>
      </c>
      <c r="D447" s="17" t="s">
        <v>912</v>
      </c>
      <c r="E447" s="6">
        <v>2012</v>
      </c>
      <c r="F447" s="5" t="s">
        <v>12</v>
      </c>
      <c r="G447" s="5" t="s">
        <v>13</v>
      </c>
      <c r="H447" s="7" t="s">
        <v>14</v>
      </c>
      <c r="I447" s="5" t="s">
        <v>15</v>
      </c>
      <c r="J447" s="8"/>
      <c r="K447" s="23">
        <v>2</v>
      </c>
      <c r="L447" s="9">
        <v>834.5</v>
      </c>
      <c r="M447" s="9">
        <v>1669</v>
      </c>
      <c r="N447" s="2">
        <v>123</v>
      </c>
      <c r="O447" s="2">
        <f t="shared" si="38"/>
        <v>246</v>
      </c>
      <c r="P447" s="2">
        <f t="shared" si="35"/>
        <v>147.6</v>
      </c>
      <c r="Q447" s="2">
        <f t="shared" si="39"/>
        <v>295.2</v>
      </c>
      <c r="R447" s="18"/>
      <c r="S447" s="21">
        <f t="shared" si="36"/>
        <v>125.46</v>
      </c>
      <c r="T447" s="21">
        <f t="shared" si="37"/>
        <v>250.92</v>
      </c>
    </row>
    <row r="448" spans="1:20" ht="24" x14ac:dyDescent="0.25">
      <c r="A448" s="4">
        <v>469</v>
      </c>
      <c r="B448" s="4" t="s">
        <v>9</v>
      </c>
      <c r="C448" s="17" t="s">
        <v>913</v>
      </c>
      <c r="D448" s="17" t="s">
        <v>914</v>
      </c>
      <c r="E448" s="6">
        <v>2014</v>
      </c>
      <c r="F448" s="5" t="s">
        <v>12</v>
      </c>
      <c r="G448" s="5" t="s">
        <v>13</v>
      </c>
      <c r="H448" s="7" t="s">
        <v>14</v>
      </c>
      <c r="I448" s="5" t="s">
        <v>15</v>
      </c>
      <c r="J448" s="8"/>
      <c r="K448" s="23">
        <v>1</v>
      </c>
      <c r="L448" s="9">
        <v>4662.83</v>
      </c>
      <c r="M448" s="9">
        <v>4662.83</v>
      </c>
      <c r="N448" s="2">
        <v>1319</v>
      </c>
      <c r="O448" s="2">
        <f t="shared" si="38"/>
        <v>1319</v>
      </c>
      <c r="P448" s="2">
        <f t="shared" si="35"/>
        <v>1582.8</v>
      </c>
      <c r="Q448" s="2">
        <f t="shared" si="39"/>
        <v>1582.8</v>
      </c>
      <c r="R448" s="18"/>
      <c r="S448" s="21">
        <f t="shared" si="36"/>
        <v>1345.3799999999999</v>
      </c>
      <c r="T448" s="21">
        <f t="shared" si="37"/>
        <v>1345.3799999999999</v>
      </c>
    </row>
    <row r="449" spans="1:20" ht="24" x14ac:dyDescent="0.25">
      <c r="A449" s="4">
        <v>470</v>
      </c>
      <c r="B449" s="4" t="s">
        <v>9</v>
      </c>
      <c r="C449" s="17" t="s">
        <v>915</v>
      </c>
      <c r="D449" s="17" t="s">
        <v>916</v>
      </c>
      <c r="E449" s="6">
        <v>2012</v>
      </c>
      <c r="F449" s="5" t="s">
        <v>12</v>
      </c>
      <c r="G449" s="5" t="s">
        <v>13</v>
      </c>
      <c r="H449" s="7" t="s">
        <v>14</v>
      </c>
      <c r="I449" s="5" t="s">
        <v>15</v>
      </c>
      <c r="J449" s="8"/>
      <c r="K449" s="23">
        <v>10</v>
      </c>
      <c r="L449" s="9">
        <v>1099.498</v>
      </c>
      <c r="M449" s="9">
        <v>10994.98</v>
      </c>
      <c r="N449" s="2">
        <v>162</v>
      </c>
      <c r="O449" s="2">
        <f t="shared" si="38"/>
        <v>1620</v>
      </c>
      <c r="P449" s="2">
        <f t="shared" si="35"/>
        <v>194.4</v>
      </c>
      <c r="Q449" s="2">
        <f t="shared" si="39"/>
        <v>1944</v>
      </c>
      <c r="R449" s="18"/>
      <c r="S449" s="21">
        <f t="shared" si="36"/>
        <v>165.24</v>
      </c>
      <c r="T449" s="21">
        <f t="shared" si="37"/>
        <v>1652.4</v>
      </c>
    </row>
    <row r="450" spans="1:20" ht="24" x14ac:dyDescent="0.25">
      <c r="A450" s="4">
        <v>471</v>
      </c>
      <c r="B450" s="4" t="s">
        <v>9</v>
      </c>
      <c r="C450" s="17" t="s">
        <v>917</v>
      </c>
      <c r="D450" s="17" t="s">
        <v>918</v>
      </c>
      <c r="E450" s="6">
        <v>2012</v>
      </c>
      <c r="F450" s="5" t="s">
        <v>12</v>
      </c>
      <c r="G450" s="5" t="s">
        <v>13</v>
      </c>
      <c r="H450" s="7" t="s">
        <v>14</v>
      </c>
      <c r="I450" s="5" t="s">
        <v>15</v>
      </c>
      <c r="J450" s="8"/>
      <c r="K450" s="23">
        <v>2</v>
      </c>
      <c r="L450" s="9">
        <v>975.20500000000004</v>
      </c>
      <c r="M450" s="9">
        <v>1950.41</v>
      </c>
      <c r="N450" s="2">
        <v>143</v>
      </c>
      <c r="O450" s="2">
        <f t="shared" si="38"/>
        <v>286</v>
      </c>
      <c r="P450" s="2">
        <f t="shared" ref="P450:P513" si="42">N450*1.2</f>
        <v>171.6</v>
      </c>
      <c r="Q450" s="2">
        <f t="shared" si="39"/>
        <v>343.2</v>
      </c>
      <c r="R450" s="18"/>
      <c r="S450" s="21">
        <f t="shared" ref="S450:S513" si="43">P450/100*85</f>
        <v>145.85999999999999</v>
      </c>
      <c r="T450" s="21">
        <f t="shared" ref="T450:T513" si="44">Q450/100*85</f>
        <v>291.71999999999997</v>
      </c>
    </row>
    <row r="451" spans="1:20" ht="24" x14ac:dyDescent="0.25">
      <c r="A451" s="4">
        <v>472</v>
      </c>
      <c r="B451" s="4" t="s">
        <v>9</v>
      </c>
      <c r="C451" s="17" t="s">
        <v>919</v>
      </c>
      <c r="D451" s="17" t="s">
        <v>920</v>
      </c>
      <c r="E451" s="6">
        <v>2014</v>
      </c>
      <c r="F451" s="5" t="s">
        <v>12</v>
      </c>
      <c r="G451" s="5" t="s">
        <v>13</v>
      </c>
      <c r="H451" s="7" t="s">
        <v>14</v>
      </c>
      <c r="I451" s="5" t="s">
        <v>15</v>
      </c>
      <c r="J451" s="8"/>
      <c r="K451" s="23">
        <v>2</v>
      </c>
      <c r="L451" s="9">
        <v>4828.97</v>
      </c>
      <c r="M451" s="9">
        <v>4828.97</v>
      </c>
      <c r="N451" s="2">
        <v>1366</v>
      </c>
      <c r="O451" s="2">
        <f t="shared" ref="O451:O514" si="45">N451*K451</f>
        <v>2732</v>
      </c>
      <c r="P451" s="2">
        <f t="shared" si="42"/>
        <v>1639.2</v>
      </c>
      <c r="Q451" s="2">
        <f t="shared" ref="Q451:Q514" si="46">O451*1.2</f>
        <v>3278.4</v>
      </c>
      <c r="R451" s="18"/>
      <c r="S451" s="21">
        <f t="shared" si="43"/>
        <v>1393.32</v>
      </c>
      <c r="T451" s="21">
        <f t="shared" si="44"/>
        <v>2786.64</v>
      </c>
    </row>
    <row r="452" spans="1:20" ht="24" x14ac:dyDescent="0.25">
      <c r="A452" s="4">
        <v>474</v>
      </c>
      <c r="B452" s="4" t="s">
        <v>9</v>
      </c>
      <c r="C452" s="17" t="s">
        <v>921</v>
      </c>
      <c r="D452" s="17" t="s">
        <v>922</v>
      </c>
      <c r="E452" s="6">
        <v>2012</v>
      </c>
      <c r="F452" s="5" t="s">
        <v>12</v>
      </c>
      <c r="G452" s="5" t="s">
        <v>13</v>
      </c>
      <c r="H452" s="7" t="s">
        <v>14</v>
      </c>
      <c r="I452" s="5" t="s">
        <v>15</v>
      </c>
      <c r="J452" s="8"/>
      <c r="K452" s="23">
        <v>4</v>
      </c>
      <c r="L452" s="9">
        <v>382.01749999999998</v>
      </c>
      <c r="M452" s="9">
        <v>1528.07</v>
      </c>
      <c r="N452" s="2">
        <v>56</v>
      </c>
      <c r="O452" s="2">
        <f t="shared" si="45"/>
        <v>224</v>
      </c>
      <c r="P452" s="2">
        <f t="shared" si="42"/>
        <v>67.2</v>
      </c>
      <c r="Q452" s="2">
        <f t="shared" si="46"/>
        <v>268.8</v>
      </c>
      <c r="R452" s="18"/>
      <c r="S452" s="21">
        <f t="shared" si="43"/>
        <v>57.120000000000005</v>
      </c>
      <c r="T452" s="21">
        <f t="shared" si="44"/>
        <v>228.48000000000002</v>
      </c>
    </row>
    <row r="453" spans="1:20" ht="24" x14ac:dyDescent="0.25">
      <c r="A453" s="4">
        <v>475</v>
      </c>
      <c r="B453" s="4" t="s">
        <v>9</v>
      </c>
      <c r="C453" s="17" t="s">
        <v>923</v>
      </c>
      <c r="D453" s="17" t="s">
        <v>924</v>
      </c>
      <c r="E453" s="6">
        <v>2012</v>
      </c>
      <c r="F453" s="5" t="s">
        <v>12</v>
      </c>
      <c r="G453" s="5" t="s">
        <v>13</v>
      </c>
      <c r="H453" s="7" t="s">
        <v>14</v>
      </c>
      <c r="I453" s="5" t="s">
        <v>15</v>
      </c>
      <c r="J453" s="8"/>
      <c r="K453" s="23">
        <v>5</v>
      </c>
      <c r="L453" s="9">
        <v>1472.92</v>
      </c>
      <c r="M453" s="9">
        <v>7364.6</v>
      </c>
      <c r="N453" s="2">
        <v>216</v>
      </c>
      <c r="O453" s="2">
        <f t="shared" si="45"/>
        <v>1080</v>
      </c>
      <c r="P453" s="2">
        <f t="shared" si="42"/>
        <v>259.2</v>
      </c>
      <c r="Q453" s="2">
        <f t="shared" si="46"/>
        <v>1296</v>
      </c>
      <c r="R453" s="18"/>
      <c r="S453" s="21">
        <f t="shared" si="43"/>
        <v>220.32</v>
      </c>
      <c r="T453" s="21">
        <f t="shared" si="44"/>
        <v>1101.6000000000001</v>
      </c>
    </row>
    <row r="454" spans="1:20" ht="24" x14ac:dyDescent="0.25">
      <c r="A454" s="4">
        <v>476</v>
      </c>
      <c r="B454" s="4" t="s">
        <v>9</v>
      </c>
      <c r="C454" s="17" t="s">
        <v>925</v>
      </c>
      <c r="D454" s="17" t="s">
        <v>926</v>
      </c>
      <c r="E454" s="6">
        <v>2012</v>
      </c>
      <c r="F454" s="5" t="s">
        <v>12</v>
      </c>
      <c r="G454" s="5" t="s">
        <v>13</v>
      </c>
      <c r="H454" s="7" t="s">
        <v>14</v>
      </c>
      <c r="I454" s="5" t="s">
        <v>15</v>
      </c>
      <c r="J454" s="8"/>
      <c r="K454" s="23">
        <v>5</v>
      </c>
      <c r="L454" s="9">
        <v>1811.0540000000001</v>
      </c>
      <c r="M454" s="9">
        <v>9055.27</v>
      </c>
      <c r="N454" s="2">
        <v>266</v>
      </c>
      <c r="O454" s="2">
        <f t="shared" si="45"/>
        <v>1330</v>
      </c>
      <c r="P454" s="2">
        <f t="shared" si="42"/>
        <v>319.2</v>
      </c>
      <c r="Q454" s="2">
        <f t="shared" si="46"/>
        <v>1596</v>
      </c>
      <c r="R454" s="18"/>
      <c r="S454" s="21">
        <f t="shared" si="43"/>
        <v>271.32</v>
      </c>
      <c r="T454" s="21">
        <f t="shared" si="44"/>
        <v>1356.6000000000001</v>
      </c>
    </row>
    <row r="455" spans="1:20" ht="24" x14ac:dyDescent="0.25">
      <c r="A455" s="4">
        <v>477</v>
      </c>
      <c r="B455" s="4" t="s">
        <v>9</v>
      </c>
      <c r="C455" s="17" t="s">
        <v>927</v>
      </c>
      <c r="D455" s="17" t="s">
        <v>928</v>
      </c>
      <c r="E455" s="6">
        <v>2012</v>
      </c>
      <c r="F455" s="5" t="s">
        <v>12</v>
      </c>
      <c r="G455" s="5" t="s">
        <v>13</v>
      </c>
      <c r="H455" s="7" t="s">
        <v>14</v>
      </c>
      <c r="I455" s="5" t="s">
        <v>15</v>
      </c>
      <c r="J455" s="8"/>
      <c r="K455" s="23">
        <v>4</v>
      </c>
      <c r="L455" s="9">
        <v>2126.1125000000002</v>
      </c>
      <c r="M455" s="9">
        <v>8504.4500000000007</v>
      </c>
      <c r="N455" s="2">
        <v>313</v>
      </c>
      <c r="O455" s="2">
        <f t="shared" si="45"/>
        <v>1252</v>
      </c>
      <c r="P455" s="2">
        <f t="shared" si="42"/>
        <v>375.59999999999997</v>
      </c>
      <c r="Q455" s="2">
        <f t="shared" si="46"/>
        <v>1502.3999999999999</v>
      </c>
      <c r="R455" s="18"/>
      <c r="S455" s="21">
        <f t="shared" si="43"/>
        <v>319.26</v>
      </c>
      <c r="T455" s="21">
        <f t="shared" si="44"/>
        <v>1277.04</v>
      </c>
    </row>
    <row r="456" spans="1:20" ht="24" x14ac:dyDescent="0.25">
      <c r="A456" s="4">
        <v>478</v>
      </c>
      <c r="B456" s="4" t="s">
        <v>9</v>
      </c>
      <c r="C456" s="17" t="s">
        <v>929</v>
      </c>
      <c r="D456" s="17" t="s">
        <v>930</v>
      </c>
      <c r="E456" s="6">
        <v>2012</v>
      </c>
      <c r="F456" s="5" t="s">
        <v>12</v>
      </c>
      <c r="G456" s="5" t="s">
        <v>13</v>
      </c>
      <c r="H456" s="7" t="s">
        <v>14</v>
      </c>
      <c r="I456" s="5" t="s">
        <v>15</v>
      </c>
      <c r="J456" s="8"/>
      <c r="K456" s="23">
        <v>6</v>
      </c>
      <c r="L456" s="9">
        <v>2119.4050000000002</v>
      </c>
      <c r="M456" s="9">
        <v>12716.43</v>
      </c>
      <c r="N456" s="2">
        <v>312</v>
      </c>
      <c r="O456" s="2">
        <f t="shared" si="45"/>
        <v>1872</v>
      </c>
      <c r="P456" s="2">
        <f t="shared" si="42"/>
        <v>374.4</v>
      </c>
      <c r="Q456" s="2">
        <f t="shared" si="46"/>
        <v>2246.4</v>
      </c>
      <c r="R456" s="18"/>
      <c r="S456" s="21">
        <f t="shared" si="43"/>
        <v>318.24</v>
      </c>
      <c r="T456" s="21">
        <f t="shared" si="44"/>
        <v>1909.4400000000003</v>
      </c>
    </row>
    <row r="457" spans="1:20" ht="48" x14ac:dyDescent="0.25">
      <c r="A457" s="4">
        <v>479</v>
      </c>
      <c r="B457" s="4" t="s">
        <v>9</v>
      </c>
      <c r="C457" s="17" t="s">
        <v>931</v>
      </c>
      <c r="D457" s="17" t="s">
        <v>932</v>
      </c>
      <c r="E457" s="6">
        <v>2012</v>
      </c>
      <c r="F457" s="5" t="s">
        <v>12</v>
      </c>
      <c r="G457" s="5" t="s">
        <v>13</v>
      </c>
      <c r="H457" s="7" t="s">
        <v>14</v>
      </c>
      <c r="I457" s="5" t="s">
        <v>15</v>
      </c>
      <c r="J457" s="8"/>
      <c r="K457" s="23">
        <v>2</v>
      </c>
      <c r="L457" s="9">
        <v>24729.42</v>
      </c>
      <c r="M457" s="9">
        <v>49458.84</v>
      </c>
      <c r="N457" s="2">
        <v>3635</v>
      </c>
      <c r="O457" s="2">
        <f t="shared" si="45"/>
        <v>7270</v>
      </c>
      <c r="P457" s="2">
        <f t="shared" si="42"/>
        <v>4362</v>
      </c>
      <c r="Q457" s="2">
        <f t="shared" si="46"/>
        <v>8724</v>
      </c>
      <c r="R457" s="18"/>
      <c r="S457" s="21">
        <f t="shared" si="43"/>
        <v>3707.7</v>
      </c>
      <c r="T457" s="21">
        <f t="shared" si="44"/>
        <v>7415.4</v>
      </c>
    </row>
    <row r="458" spans="1:20" ht="24" x14ac:dyDescent="0.25">
      <c r="A458" s="4">
        <v>480</v>
      </c>
      <c r="B458" s="4" t="s">
        <v>9</v>
      </c>
      <c r="C458" s="17" t="s">
        <v>933</v>
      </c>
      <c r="D458" s="17" t="s">
        <v>934</v>
      </c>
      <c r="E458" s="6">
        <v>2012</v>
      </c>
      <c r="F458" s="5" t="s">
        <v>12</v>
      </c>
      <c r="G458" s="5" t="s">
        <v>13</v>
      </c>
      <c r="H458" s="7" t="s">
        <v>14</v>
      </c>
      <c r="I458" s="5" t="s">
        <v>15</v>
      </c>
      <c r="J458" s="8"/>
      <c r="K458" s="23">
        <v>22</v>
      </c>
      <c r="L458" s="9">
        <v>422.78045454545457</v>
      </c>
      <c r="M458" s="9">
        <v>9301.17</v>
      </c>
      <c r="N458" s="2">
        <v>62</v>
      </c>
      <c r="O458" s="2">
        <f t="shared" si="45"/>
        <v>1364</v>
      </c>
      <c r="P458" s="2">
        <f t="shared" si="42"/>
        <v>74.399999999999991</v>
      </c>
      <c r="Q458" s="2">
        <f t="shared" si="46"/>
        <v>1636.8</v>
      </c>
      <c r="R458" s="18"/>
      <c r="S458" s="21">
        <f t="shared" si="43"/>
        <v>63.239999999999988</v>
      </c>
      <c r="T458" s="21">
        <f t="shared" si="44"/>
        <v>1391.28</v>
      </c>
    </row>
    <row r="459" spans="1:20" ht="24" x14ac:dyDescent="0.25">
      <c r="A459" s="4">
        <v>482</v>
      </c>
      <c r="B459" s="4" t="s">
        <v>9</v>
      </c>
      <c r="C459" s="17" t="s">
        <v>935</v>
      </c>
      <c r="D459" s="17" t="s">
        <v>936</v>
      </c>
      <c r="E459" s="6">
        <v>2012</v>
      </c>
      <c r="F459" s="5" t="s">
        <v>12</v>
      </c>
      <c r="G459" s="5" t="s">
        <v>13</v>
      </c>
      <c r="H459" s="7" t="s">
        <v>14</v>
      </c>
      <c r="I459" s="5" t="s">
        <v>15</v>
      </c>
      <c r="J459" s="8"/>
      <c r="K459" s="23">
        <v>11</v>
      </c>
      <c r="L459" s="9">
        <v>2104.2018181818185</v>
      </c>
      <c r="M459" s="9">
        <v>23146.22</v>
      </c>
      <c r="N459" s="2">
        <v>309</v>
      </c>
      <c r="O459" s="2">
        <f t="shared" si="45"/>
        <v>3399</v>
      </c>
      <c r="P459" s="2">
        <f t="shared" si="42"/>
        <v>370.8</v>
      </c>
      <c r="Q459" s="2">
        <f t="shared" si="46"/>
        <v>4078.7999999999997</v>
      </c>
      <c r="R459" s="18"/>
      <c r="S459" s="21">
        <f t="shared" si="43"/>
        <v>315.18</v>
      </c>
      <c r="T459" s="21">
        <f t="shared" si="44"/>
        <v>3466.9799999999996</v>
      </c>
    </row>
    <row r="460" spans="1:20" ht="36" x14ac:dyDescent="0.25">
      <c r="A460" s="4">
        <v>483</v>
      </c>
      <c r="B460" s="4" t="s">
        <v>9</v>
      </c>
      <c r="C460" s="17" t="s">
        <v>937</v>
      </c>
      <c r="D460" s="17" t="s">
        <v>938</v>
      </c>
      <c r="E460" s="6">
        <v>2012</v>
      </c>
      <c r="F460" s="5" t="s">
        <v>12</v>
      </c>
      <c r="G460" s="5" t="s">
        <v>13</v>
      </c>
      <c r="H460" s="7" t="s">
        <v>14</v>
      </c>
      <c r="I460" s="5" t="s">
        <v>15</v>
      </c>
      <c r="J460" s="8"/>
      <c r="K460" s="23">
        <v>1</v>
      </c>
      <c r="L460" s="9">
        <v>13404.91</v>
      </c>
      <c r="M460" s="9">
        <v>13404.91</v>
      </c>
      <c r="N460" s="2">
        <v>1970</v>
      </c>
      <c r="O460" s="2">
        <f t="shared" si="45"/>
        <v>1970</v>
      </c>
      <c r="P460" s="2">
        <f t="shared" si="42"/>
        <v>2364</v>
      </c>
      <c r="Q460" s="2">
        <f t="shared" si="46"/>
        <v>2364</v>
      </c>
      <c r="R460" s="18"/>
      <c r="S460" s="21">
        <f t="shared" si="43"/>
        <v>2009.4</v>
      </c>
      <c r="T460" s="21">
        <f t="shared" si="44"/>
        <v>2009.4</v>
      </c>
    </row>
    <row r="461" spans="1:20" ht="24" x14ac:dyDescent="0.25">
      <c r="A461" s="4">
        <v>484</v>
      </c>
      <c r="B461" s="4" t="s">
        <v>9</v>
      </c>
      <c r="C461" s="17" t="s">
        <v>939</v>
      </c>
      <c r="D461" s="17" t="s">
        <v>940</v>
      </c>
      <c r="E461" s="6">
        <v>2012</v>
      </c>
      <c r="F461" s="5" t="s">
        <v>12</v>
      </c>
      <c r="G461" s="5" t="s">
        <v>13</v>
      </c>
      <c r="H461" s="7" t="s">
        <v>14</v>
      </c>
      <c r="I461" s="5" t="s">
        <v>15</v>
      </c>
      <c r="J461" s="8"/>
      <c r="K461" s="23">
        <v>9</v>
      </c>
      <c r="L461" s="9">
        <v>653.19333333333327</v>
      </c>
      <c r="M461" s="9">
        <v>5878.74</v>
      </c>
      <c r="N461" s="2">
        <v>96</v>
      </c>
      <c r="O461" s="2">
        <f t="shared" si="45"/>
        <v>864</v>
      </c>
      <c r="P461" s="2">
        <f t="shared" si="42"/>
        <v>115.19999999999999</v>
      </c>
      <c r="Q461" s="2">
        <f t="shared" si="46"/>
        <v>1036.8</v>
      </c>
      <c r="R461" s="18"/>
      <c r="S461" s="21">
        <f t="shared" si="43"/>
        <v>97.919999999999987</v>
      </c>
      <c r="T461" s="21">
        <f t="shared" si="44"/>
        <v>881.28</v>
      </c>
    </row>
    <row r="462" spans="1:20" ht="24" x14ac:dyDescent="0.25">
      <c r="A462" s="4">
        <v>485</v>
      </c>
      <c r="B462" s="4" t="s">
        <v>9</v>
      </c>
      <c r="C462" s="17" t="s">
        <v>941</v>
      </c>
      <c r="D462" s="17" t="s">
        <v>942</v>
      </c>
      <c r="E462" s="6">
        <v>2015</v>
      </c>
      <c r="F462" s="5" t="s">
        <v>12</v>
      </c>
      <c r="G462" s="5" t="s">
        <v>13</v>
      </c>
      <c r="H462" s="7" t="s">
        <v>14</v>
      </c>
      <c r="I462" s="5" t="s">
        <v>15</v>
      </c>
      <c r="J462" s="8"/>
      <c r="K462" s="23">
        <v>1</v>
      </c>
      <c r="L462" s="9">
        <v>1916.74</v>
      </c>
      <c r="M462" s="9">
        <v>1916.74</v>
      </c>
      <c r="N462" s="2">
        <v>482</v>
      </c>
      <c r="O462" s="2">
        <f t="shared" si="45"/>
        <v>482</v>
      </c>
      <c r="P462" s="2">
        <f t="shared" si="42"/>
        <v>578.4</v>
      </c>
      <c r="Q462" s="2">
        <f t="shared" si="46"/>
        <v>578.4</v>
      </c>
      <c r="R462" s="18"/>
      <c r="S462" s="21">
        <f t="shared" si="43"/>
        <v>491.64</v>
      </c>
      <c r="T462" s="21">
        <f t="shared" si="44"/>
        <v>491.64</v>
      </c>
    </row>
    <row r="463" spans="1:20" ht="24" x14ac:dyDescent="0.25">
      <c r="A463" s="4">
        <v>486</v>
      </c>
      <c r="B463" s="4" t="s">
        <v>9</v>
      </c>
      <c r="C463" s="17" t="s">
        <v>943</v>
      </c>
      <c r="D463" s="17" t="s">
        <v>944</v>
      </c>
      <c r="E463" s="6">
        <v>2012</v>
      </c>
      <c r="F463" s="5" t="s">
        <v>12</v>
      </c>
      <c r="G463" s="5" t="s">
        <v>13</v>
      </c>
      <c r="H463" s="7" t="s">
        <v>14</v>
      </c>
      <c r="I463" s="5" t="s">
        <v>15</v>
      </c>
      <c r="J463" s="8"/>
      <c r="K463" s="23">
        <v>5</v>
      </c>
      <c r="L463" s="9">
        <v>2397.6400000000003</v>
      </c>
      <c r="M463" s="9">
        <v>11988.2</v>
      </c>
      <c r="N463" s="2">
        <v>352</v>
      </c>
      <c r="O463" s="2">
        <f t="shared" si="45"/>
        <v>1760</v>
      </c>
      <c r="P463" s="2">
        <f t="shared" si="42"/>
        <v>422.4</v>
      </c>
      <c r="Q463" s="2">
        <f t="shared" si="46"/>
        <v>2112</v>
      </c>
      <c r="R463" s="18"/>
      <c r="S463" s="21">
        <f t="shared" si="43"/>
        <v>359.04</v>
      </c>
      <c r="T463" s="21">
        <f t="shared" si="44"/>
        <v>1795.2</v>
      </c>
    </row>
    <row r="464" spans="1:20" ht="24" x14ac:dyDescent="0.25">
      <c r="A464" s="4">
        <v>487</v>
      </c>
      <c r="B464" s="4" t="s">
        <v>9</v>
      </c>
      <c r="C464" s="17" t="s">
        <v>945</v>
      </c>
      <c r="D464" s="17" t="s">
        <v>946</v>
      </c>
      <c r="E464" s="6">
        <v>2012</v>
      </c>
      <c r="F464" s="5" t="s">
        <v>12</v>
      </c>
      <c r="G464" s="5" t="s">
        <v>13</v>
      </c>
      <c r="H464" s="7" t="s">
        <v>14</v>
      </c>
      <c r="I464" s="5" t="s">
        <v>15</v>
      </c>
      <c r="J464" s="8"/>
      <c r="K464" s="23">
        <v>4</v>
      </c>
      <c r="L464" s="9">
        <v>11236.47</v>
      </c>
      <c r="M464" s="9">
        <v>44945.88</v>
      </c>
      <c r="N464" s="2">
        <v>1652</v>
      </c>
      <c r="O464" s="2">
        <f t="shared" si="45"/>
        <v>6608</v>
      </c>
      <c r="P464" s="2">
        <f t="shared" si="42"/>
        <v>1982.3999999999999</v>
      </c>
      <c r="Q464" s="2">
        <f t="shared" si="46"/>
        <v>7929.5999999999995</v>
      </c>
      <c r="R464" s="18"/>
      <c r="S464" s="21">
        <f t="shared" si="43"/>
        <v>1685.0399999999997</v>
      </c>
      <c r="T464" s="21">
        <f t="shared" si="44"/>
        <v>6740.1599999999989</v>
      </c>
    </row>
    <row r="465" spans="1:20" ht="36" x14ac:dyDescent="0.25">
      <c r="A465" s="4">
        <v>488</v>
      </c>
      <c r="B465" s="4" t="s">
        <v>9</v>
      </c>
      <c r="C465" s="17" t="s">
        <v>947</v>
      </c>
      <c r="D465" s="17" t="s">
        <v>948</v>
      </c>
      <c r="E465" s="6">
        <v>2012</v>
      </c>
      <c r="F465" s="5" t="s">
        <v>12</v>
      </c>
      <c r="G465" s="5" t="s">
        <v>13</v>
      </c>
      <c r="H465" s="7" t="s">
        <v>14</v>
      </c>
      <c r="I465" s="5" t="s">
        <v>15</v>
      </c>
      <c r="J465" s="8"/>
      <c r="K465" s="23">
        <v>1</v>
      </c>
      <c r="L465" s="9">
        <v>11347.17</v>
      </c>
      <c r="M465" s="9">
        <v>11347.17</v>
      </c>
      <c r="N465" s="2">
        <v>1668</v>
      </c>
      <c r="O465" s="2">
        <f t="shared" si="45"/>
        <v>1668</v>
      </c>
      <c r="P465" s="2">
        <f t="shared" si="42"/>
        <v>2001.6</v>
      </c>
      <c r="Q465" s="2">
        <f t="shared" si="46"/>
        <v>2001.6</v>
      </c>
      <c r="R465" s="18"/>
      <c r="S465" s="21">
        <f t="shared" si="43"/>
        <v>1701.36</v>
      </c>
      <c r="T465" s="21">
        <f t="shared" si="44"/>
        <v>1701.36</v>
      </c>
    </row>
    <row r="466" spans="1:20" ht="24" x14ac:dyDescent="0.25">
      <c r="A466" s="4">
        <v>489</v>
      </c>
      <c r="B466" s="4" t="s">
        <v>9</v>
      </c>
      <c r="C466" s="17" t="s">
        <v>949</v>
      </c>
      <c r="D466" s="17" t="s">
        <v>950</v>
      </c>
      <c r="E466" s="6">
        <v>2012</v>
      </c>
      <c r="F466" s="5" t="s">
        <v>12</v>
      </c>
      <c r="G466" s="5" t="s">
        <v>13</v>
      </c>
      <c r="H466" s="7" t="s">
        <v>14</v>
      </c>
      <c r="I466" s="5" t="s">
        <v>15</v>
      </c>
      <c r="J466" s="8"/>
      <c r="K466" s="23">
        <v>3</v>
      </c>
      <c r="L466" s="9">
        <v>592.68666666666661</v>
      </c>
      <c r="M466" s="9">
        <v>1778.06</v>
      </c>
      <c r="N466" s="2">
        <v>87</v>
      </c>
      <c r="O466" s="2">
        <f t="shared" si="45"/>
        <v>261</v>
      </c>
      <c r="P466" s="2">
        <f t="shared" si="42"/>
        <v>104.39999999999999</v>
      </c>
      <c r="Q466" s="2">
        <f t="shared" si="46"/>
        <v>313.2</v>
      </c>
      <c r="R466" s="18"/>
      <c r="S466" s="21">
        <f t="shared" si="43"/>
        <v>88.739999999999981</v>
      </c>
      <c r="T466" s="21">
        <f t="shared" si="44"/>
        <v>266.21999999999997</v>
      </c>
    </row>
    <row r="467" spans="1:20" ht="24" x14ac:dyDescent="0.25">
      <c r="A467" s="4">
        <v>490</v>
      </c>
      <c r="B467" s="4" t="s">
        <v>9</v>
      </c>
      <c r="C467" s="17" t="s">
        <v>951</v>
      </c>
      <c r="D467" s="17" t="s">
        <v>952</v>
      </c>
      <c r="E467" s="6">
        <v>2015</v>
      </c>
      <c r="F467" s="5" t="s">
        <v>12</v>
      </c>
      <c r="G467" s="5" t="s">
        <v>13</v>
      </c>
      <c r="H467" s="7" t="s">
        <v>14</v>
      </c>
      <c r="I467" s="5" t="s">
        <v>15</v>
      </c>
      <c r="J467" s="8"/>
      <c r="K467" s="23">
        <v>5</v>
      </c>
      <c r="L467" s="9">
        <v>631.48800000000006</v>
      </c>
      <c r="M467" s="9">
        <v>3157.44</v>
      </c>
      <c r="N467" s="2">
        <v>159</v>
      </c>
      <c r="O467" s="2">
        <f t="shared" si="45"/>
        <v>795</v>
      </c>
      <c r="P467" s="2">
        <f t="shared" si="42"/>
        <v>190.79999999999998</v>
      </c>
      <c r="Q467" s="2">
        <f t="shared" si="46"/>
        <v>954</v>
      </c>
      <c r="R467" s="18"/>
      <c r="S467" s="21">
        <f t="shared" si="43"/>
        <v>162.18</v>
      </c>
      <c r="T467" s="21">
        <f t="shared" si="44"/>
        <v>810.9</v>
      </c>
    </row>
    <row r="468" spans="1:20" ht="24" x14ac:dyDescent="0.25">
      <c r="A468" s="4">
        <v>491</v>
      </c>
      <c r="B468" s="4" t="s">
        <v>9</v>
      </c>
      <c r="C468" s="17" t="s">
        <v>953</v>
      </c>
      <c r="D468" s="17" t="s">
        <v>954</v>
      </c>
      <c r="E468" s="6">
        <v>2012</v>
      </c>
      <c r="F468" s="5" t="s">
        <v>12</v>
      </c>
      <c r="G468" s="5" t="s">
        <v>13</v>
      </c>
      <c r="H468" s="7" t="s">
        <v>14</v>
      </c>
      <c r="I468" s="5" t="s">
        <v>15</v>
      </c>
      <c r="J468" s="8"/>
      <c r="K468" s="23">
        <v>1</v>
      </c>
      <c r="L468" s="9">
        <v>592.69000000000005</v>
      </c>
      <c r="M468" s="19">
        <v>592.69000000000005</v>
      </c>
      <c r="N468" s="2">
        <v>87</v>
      </c>
      <c r="O468" s="2">
        <f t="shared" si="45"/>
        <v>87</v>
      </c>
      <c r="P468" s="2">
        <f t="shared" si="42"/>
        <v>104.39999999999999</v>
      </c>
      <c r="Q468" s="2">
        <f t="shared" si="46"/>
        <v>104.39999999999999</v>
      </c>
      <c r="R468" s="18"/>
      <c r="S468" s="21">
        <f t="shared" si="43"/>
        <v>88.739999999999981</v>
      </c>
      <c r="T468" s="21">
        <f t="shared" si="44"/>
        <v>88.739999999999981</v>
      </c>
    </row>
    <row r="469" spans="1:20" ht="36" x14ac:dyDescent="0.25">
      <c r="A469" s="4">
        <v>492</v>
      </c>
      <c r="B469" s="4" t="s">
        <v>9</v>
      </c>
      <c r="C469" s="17" t="s">
        <v>955</v>
      </c>
      <c r="D469" s="17" t="s">
        <v>956</v>
      </c>
      <c r="E469" s="6">
        <v>2012</v>
      </c>
      <c r="F469" s="5" t="s">
        <v>12</v>
      </c>
      <c r="G469" s="5" t="s">
        <v>13</v>
      </c>
      <c r="H469" s="7" t="s">
        <v>14</v>
      </c>
      <c r="I469" s="5" t="s">
        <v>15</v>
      </c>
      <c r="J469" s="8"/>
      <c r="K469" s="23">
        <v>1</v>
      </c>
      <c r="L469" s="9">
        <v>835.08</v>
      </c>
      <c r="M469" s="19">
        <v>835.08</v>
      </c>
      <c r="N469" s="2">
        <v>123</v>
      </c>
      <c r="O469" s="2">
        <f t="shared" si="45"/>
        <v>123</v>
      </c>
      <c r="P469" s="2">
        <f t="shared" si="42"/>
        <v>147.6</v>
      </c>
      <c r="Q469" s="2">
        <f t="shared" si="46"/>
        <v>147.6</v>
      </c>
      <c r="R469" s="18"/>
      <c r="S469" s="21">
        <f t="shared" si="43"/>
        <v>125.46</v>
      </c>
      <c r="T469" s="21">
        <f t="shared" si="44"/>
        <v>125.46</v>
      </c>
    </row>
    <row r="470" spans="1:20" ht="36" x14ac:dyDescent="0.25">
      <c r="A470" s="4">
        <v>493</v>
      </c>
      <c r="B470" s="4" t="s">
        <v>9</v>
      </c>
      <c r="C470" s="17" t="s">
        <v>957</v>
      </c>
      <c r="D470" s="17" t="s">
        <v>958</v>
      </c>
      <c r="E470" s="6">
        <v>2012</v>
      </c>
      <c r="F470" s="5" t="s">
        <v>12</v>
      </c>
      <c r="G470" s="5" t="s">
        <v>13</v>
      </c>
      <c r="H470" s="7" t="s">
        <v>14</v>
      </c>
      <c r="I470" s="5" t="s">
        <v>15</v>
      </c>
      <c r="J470" s="8"/>
      <c r="K470" s="23">
        <v>1</v>
      </c>
      <c r="L470" s="9">
        <v>1098.9100000000001</v>
      </c>
      <c r="M470" s="9">
        <v>1098.9100000000001</v>
      </c>
      <c r="N470" s="2">
        <v>162</v>
      </c>
      <c r="O470" s="2">
        <f t="shared" si="45"/>
        <v>162</v>
      </c>
      <c r="P470" s="2">
        <f t="shared" si="42"/>
        <v>194.4</v>
      </c>
      <c r="Q470" s="2">
        <f t="shared" si="46"/>
        <v>194.4</v>
      </c>
      <c r="R470" s="18"/>
      <c r="S470" s="21">
        <f t="shared" si="43"/>
        <v>165.24</v>
      </c>
      <c r="T470" s="21">
        <f t="shared" si="44"/>
        <v>165.24</v>
      </c>
    </row>
    <row r="471" spans="1:20" ht="24" x14ac:dyDescent="0.25">
      <c r="A471" s="4">
        <v>494</v>
      </c>
      <c r="B471" s="4" t="s">
        <v>9</v>
      </c>
      <c r="C471" s="17" t="s">
        <v>959</v>
      </c>
      <c r="D471" s="17" t="s">
        <v>960</v>
      </c>
      <c r="E471" s="6">
        <v>2012</v>
      </c>
      <c r="F471" s="5" t="s">
        <v>12</v>
      </c>
      <c r="G471" s="5" t="s">
        <v>13</v>
      </c>
      <c r="H471" s="7" t="s">
        <v>14</v>
      </c>
      <c r="I471" s="5" t="s">
        <v>15</v>
      </c>
      <c r="J471" s="8"/>
      <c r="K471" s="23">
        <v>4</v>
      </c>
      <c r="L471" s="9">
        <v>3241.82</v>
      </c>
      <c r="M471" s="9">
        <v>12967.28</v>
      </c>
      <c r="N471" s="2">
        <v>476</v>
      </c>
      <c r="O471" s="2">
        <f t="shared" si="45"/>
        <v>1904</v>
      </c>
      <c r="P471" s="2">
        <f t="shared" si="42"/>
        <v>571.19999999999993</v>
      </c>
      <c r="Q471" s="2">
        <f t="shared" si="46"/>
        <v>2284.7999999999997</v>
      </c>
      <c r="R471" s="18"/>
      <c r="S471" s="21">
        <f t="shared" si="43"/>
        <v>485.52</v>
      </c>
      <c r="T471" s="21">
        <f t="shared" si="44"/>
        <v>1942.08</v>
      </c>
    </row>
    <row r="472" spans="1:20" ht="24" x14ac:dyDescent="0.25">
      <c r="A472" s="4">
        <v>495</v>
      </c>
      <c r="B472" s="4" t="s">
        <v>9</v>
      </c>
      <c r="C472" s="17" t="s">
        <v>961</v>
      </c>
      <c r="D472" s="17" t="s">
        <v>962</v>
      </c>
      <c r="E472" s="6">
        <v>2012</v>
      </c>
      <c r="F472" s="5" t="s">
        <v>12</v>
      </c>
      <c r="G472" s="5" t="s">
        <v>13</v>
      </c>
      <c r="H472" s="7" t="s">
        <v>14</v>
      </c>
      <c r="I472" s="5" t="s">
        <v>15</v>
      </c>
      <c r="J472" s="8"/>
      <c r="K472" s="23">
        <v>3</v>
      </c>
      <c r="L472" s="9">
        <v>9700.7433333333338</v>
      </c>
      <c r="M472" s="9">
        <v>29102.23</v>
      </c>
      <c r="N472" s="2">
        <v>1426</v>
      </c>
      <c r="O472" s="2">
        <f t="shared" si="45"/>
        <v>4278</v>
      </c>
      <c r="P472" s="2">
        <f t="shared" si="42"/>
        <v>1711.2</v>
      </c>
      <c r="Q472" s="2">
        <f t="shared" si="46"/>
        <v>5133.5999999999995</v>
      </c>
      <c r="R472" s="18"/>
      <c r="S472" s="21">
        <f t="shared" si="43"/>
        <v>1454.5200000000002</v>
      </c>
      <c r="T472" s="21">
        <f t="shared" si="44"/>
        <v>4363.5599999999995</v>
      </c>
    </row>
    <row r="473" spans="1:20" ht="24" x14ac:dyDescent="0.25">
      <c r="A473" s="4">
        <v>496</v>
      </c>
      <c r="B473" s="4" t="s">
        <v>9</v>
      </c>
      <c r="C473" s="17" t="s">
        <v>963</v>
      </c>
      <c r="D473" s="17" t="s">
        <v>964</v>
      </c>
      <c r="E473" s="6">
        <v>2012</v>
      </c>
      <c r="F473" s="5" t="s">
        <v>12</v>
      </c>
      <c r="G473" s="5" t="s">
        <v>13</v>
      </c>
      <c r="H473" s="7" t="s">
        <v>14</v>
      </c>
      <c r="I473" s="5" t="s">
        <v>15</v>
      </c>
      <c r="J473" s="8"/>
      <c r="K473" s="23">
        <v>1</v>
      </c>
      <c r="L473" s="9">
        <v>9700.74</v>
      </c>
      <c r="M473" s="9">
        <v>9700.74</v>
      </c>
      <c r="N473" s="2">
        <v>1426</v>
      </c>
      <c r="O473" s="2">
        <f t="shared" si="45"/>
        <v>1426</v>
      </c>
      <c r="P473" s="2">
        <f t="shared" si="42"/>
        <v>1711.2</v>
      </c>
      <c r="Q473" s="2">
        <f t="shared" si="46"/>
        <v>1711.2</v>
      </c>
      <c r="R473" s="18"/>
      <c r="S473" s="21">
        <f t="shared" si="43"/>
        <v>1454.5200000000002</v>
      </c>
      <c r="T473" s="21">
        <f t="shared" si="44"/>
        <v>1454.5200000000002</v>
      </c>
    </row>
    <row r="474" spans="1:20" ht="24" x14ac:dyDescent="0.25">
      <c r="A474" s="4">
        <v>497</v>
      </c>
      <c r="B474" s="4" t="s">
        <v>9</v>
      </c>
      <c r="C474" s="17" t="s">
        <v>965</v>
      </c>
      <c r="D474" s="17" t="s">
        <v>966</v>
      </c>
      <c r="E474" s="6">
        <v>2012</v>
      </c>
      <c r="F474" s="5" t="s">
        <v>12</v>
      </c>
      <c r="G474" s="5" t="s">
        <v>13</v>
      </c>
      <c r="H474" s="7" t="s">
        <v>14</v>
      </c>
      <c r="I474" s="5" t="s">
        <v>15</v>
      </c>
      <c r="J474" s="8"/>
      <c r="K474" s="23">
        <v>5</v>
      </c>
      <c r="L474" s="9">
        <v>9700.7420000000002</v>
      </c>
      <c r="M474" s="9">
        <v>48503.71</v>
      </c>
      <c r="N474" s="2">
        <v>1426</v>
      </c>
      <c r="O474" s="2">
        <f t="shared" si="45"/>
        <v>7130</v>
      </c>
      <c r="P474" s="2">
        <f t="shared" si="42"/>
        <v>1711.2</v>
      </c>
      <c r="Q474" s="2">
        <f t="shared" si="46"/>
        <v>8556</v>
      </c>
      <c r="R474" s="18"/>
      <c r="S474" s="21">
        <f t="shared" si="43"/>
        <v>1454.5200000000002</v>
      </c>
      <c r="T474" s="21">
        <f t="shared" si="44"/>
        <v>7272.6</v>
      </c>
    </row>
    <row r="475" spans="1:20" ht="24" x14ac:dyDescent="0.25">
      <c r="A475" s="4">
        <v>498</v>
      </c>
      <c r="B475" s="4" t="s">
        <v>9</v>
      </c>
      <c r="C475" s="17" t="s">
        <v>967</v>
      </c>
      <c r="D475" s="17" t="s">
        <v>968</v>
      </c>
      <c r="E475" s="6">
        <v>2012</v>
      </c>
      <c r="F475" s="5" t="s">
        <v>12</v>
      </c>
      <c r="G475" s="5" t="s">
        <v>13</v>
      </c>
      <c r="H475" s="7" t="s">
        <v>14</v>
      </c>
      <c r="I475" s="5" t="s">
        <v>15</v>
      </c>
      <c r="J475" s="8"/>
      <c r="K475" s="23">
        <v>2</v>
      </c>
      <c r="L475" s="9">
        <v>726.15499999999997</v>
      </c>
      <c r="M475" s="9">
        <v>1452.31</v>
      </c>
      <c r="N475" s="2">
        <v>107</v>
      </c>
      <c r="O475" s="2">
        <f t="shared" si="45"/>
        <v>214</v>
      </c>
      <c r="P475" s="2">
        <f t="shared" si="42"/>
        <v>128.4</v>
      </c>
      <c r="Q475" s="2">
        <f t="shared" si="46"/>
        <v>256.8</v>
      </c>
      <c r="R475" s="18"/>
      <c r="S475" s="21">
        <f t="shared" si="43"/>
        <v>109.14</v>
      </c>
      <c r="T475" s="21">
        <f t="shared" si="44"/>
        <v>218.28</v>
      </c>
    </row>
    <row r="476" spans="1:20" ht="24" x14ac:dyDescent="0.25">
      <c r="A476" s="4">
        <v>499</v>
      </c>
      <c r="B476" s="4" t="s">
        <v>9</v>
      </c>
      <c r="C476" s="17" t="s">
        <v>969</v>
      </c>
      <c r="D476" s="17" t="s">
        <v>970</v>
      </c>
      <c r="E476" s="6">
        <v>2012</v>
      </c>
      <c r="F476" s="5" t="s">
        <v>12</v>
      </c>
      <c r="G476" s="5" t="s">
        <v>13</v>
      </c>
      <c r="H476" s="7" t="s">
        <v>14</v>
      </c>
      <c r="I476" s="5" t="s">
        <v>15</v>
      </c>
      <c r="J476" s="8"/>
      <c r="K476" s="23">
        <v>28</v>
      </c>
      <c r="L476" s="9">
        <v>794.13214285714287</v>
      </c>
      <c r="M476" s="9">
        <v>22235.7</v>
      </c>
      <c r="N476" s="2">
        <v>117</v>
      </c>
      <c r="O476" s="2">
        <f t="shared" si="45"/>
        <v>3276</v>
      </c>
      <c r="P476" s="2">
        <f t="shared" si="42"/>
        <v>140.4</v>
      </c>
      <c r="Q476" s="2">
        <f t="shared" si="46"/>
        <v>3931.2</v>
      </c>
      <c r="R476" s="18"/>
      <c r="S476" s="21">
        <f t="shared" si="43"/>
        <v>119.34000000000002</v>
      </c>
      <c r="T476" s="21">
        <f t="shared" si="44"/>
        <v>3341.52</v>
      </c>
    </row>
    <row r="477" spans="1:20" ht="24" x14ac:dyDescent="0.25">
      <c r="A477" s="4">
        <v>500</v>
      </c>
      <c r="B477" s="4" t="s">
        <v>9</v>
      </c>
      <c r="C477" s="17" t="s">
        <v>971</v>
      </c>
      <c r="D477" s="17" t="s">
        <v>972</v>
      </c>
      <c r="E477" s="6">
        <v>2012</v>
      </c>
      <c r="F477" s="5" t="s">
        <v>12</v>
      </c>
      <c r="G477" s="5" t="s">
        <v>13</v>
      </c>
      <c r="H477" s="7" t="s">
        <v>14</v>
      </c>
      <c r="I477" s="5" t="s">
        <v>15</v>
      </c>
      <c r="J477" s="8"/>
      <c r="K477" s="23">
        <v>13</v>
      </c>
      <c r="L477" s="9">
        <v>769.80846153846153</v>
      </c>
      <c r="M477" s="9">
        <v>10007.51</v>
      </c>
      <c r="N477" s="2">
        <v>113</v>
      </c>
      <c r="O477" s="2">
        <f t="shared" si="45"/>
        <v>1469</v>
      </c>
      <c r="P477" s="2">
        <f t="shared" si="42"/>
        <v>135.6</v>
      </c>
      <c r="Q477" s="2">
        <f t="shared" si="46"/>
        <v>1762.8</v>
      </c>
      <c r="R477" s="18"/>
      <c r="S477" s="21">
        <f t="shared" si="43"/>
        <v>115.25999999999999</v>
      </c>
      <c r="T477" s="21">
        <f t="shared" si="44"/>
        <v>1498.38</v>
      </c>
    </row>
    <row r="478" spans="1:20" ht="24" x14ac:dyDescent="0.25">
      <c r="A478" s="4">
        <v>501</v>
      </c>
      <c r="B478" s="4" t="s">
        <v>9</v>
      </c>
      <c r="C478" s="17" t="s">
        <v>973</v>
      </c>
      <c r="D478" s="17" t="s">
        <v>974</v>
      </c>
      <c r="E478" s="6">
        <v>2012</v>
      </c>
      <c r="F478" s="5" t="s">
        <v>12</v>
      </c>
      <c r="G478" s="5" t="s">
        <v>13</v>
      </c>
      <c r="H478" s="7" t="s">
        <v>14</v>
      </c>
      <c r="I478" s="5" t="s">
        <v>15</v>
      </c>
      <c r="J478" s="8"/>
      <c r="K478" s="23">
        <v>1</v>
      </c>
      <c r="L478" s="9">
        <v>726.15</v>
      </c>
      <c r="M478" s="19">
        <v>726.15</v>
      </c>
      <c r="N478" s="2">
        <v>107</v>
      </c>
      <c r="O478" s="2">
        <f t="shared" si="45"/>
        <v>107</v>
      </c>
      <c r="P478" s="2">
        <f t="shared" si="42"/>
        <v>128.4</v>
      </c>
      <c r="Q478" s="2">
        <f t="shared" si="46"/>
        <v>128.4</v>
      </c>
      <c r="R478" s="18"/>
      <c r="S478" s="21">
        <f t="shared" si="43"/>
        <v>109.14</v>
      </c>
      <c r="T478" s="21">
        <f t="shared" si="44"/>
        <v>109.14</v>
      </c>
    </row>
    <row r="479" spans="1:20" ht="24" x14ac:dyDescent="0.25">
      <c r="A479" s="4">
        <v>504</v>
      </c>
      <c r="B479" s="4" t="s">
        <v>9</v>
      </c>
      <c r="C479" s="17" t="s">
        <v>975</v>
      </c>
      <c r="D479" s="17" t="s">
        <v>976</v>
      </c>
      <c r="E479" s="6">
        <v>2014</v>
      </c>
      <c r="F479" s="5" t="s">
        <v>12</v>
      </c>
      <c r="G479" s="5" t="s">
        <v>13</v>
      </c>
      <c r="H479" s="7" t="s">
        <v>14</v>
      </c>
      <c r="I479" s="5" t="s">
        <v>15</v>
      </c>
      <c r="J479" s="8"/>
      <c r="K479" s="23">
        <v>1</v>
      </c>
      <c r="L479" s="9">
        <v>1437.41</v>
      </c>
      <c r="M479" s="9">
        <v>1437.41</v>
      </c>
      <c r="N479" s="2">
        <v>406</v>
      </c>
      <c r="O479" s="2">
        <f t="shared" si="45"/>
        <v>406</v>
      </c>
      <c r="P479" s="2">
        <f t="shared" si="42"/>
        <v>487.2</v>
      </c>
      <c r="Q479" s="2">
        <f t="shared" si="46"/>
        <v>487.2</v>
      </c>
      <c r="R479" s="18"/>
      <c r="S479" s="21">
        <f t="shared" si="43"/>
        <v>414.12</v>
      </c>
      <c r="T479" s="21">
        <f t="shared" si="44"/>
        <v>414.12</v>
      </c>
    </row>
    <row r="480" spans="1:20" ht="24" x14ac:dyDescent="0.25">
      <c r="A480" s="4">
        <v>505</v>
      </c>
      <c r="B480" s="4" t="s">
        <v>9</v>
      </c>
      <c r="C480" s="17" t="s">
        <v>977</v>
      </c>
      <c r="D480" s="17" t="s">
        <v>978</v>
      </c>
      <c r="E480" s="6">
        <v>2012</v>
      </c>
      <c r="F480" s="5" t="s">
        <v>12</v>
      </c>
      <c r="G480" s="5" t="s">
        <v>13</v>
      </c>
      <c r="H480" s="7" t="s">
        <v>14</v>
      </c>
      <c r="I480" s="5" t="s">
        <v>15</v>
      </c>
      <c r="J480" s="8"/>
      <c r="K480" s="23">
        <v>1</v>
      </c>
      <c r="L480" s="9">
        <v>2204.2399999999998</v>
      </c>
      <c r="M480" s="9">
        <v>2204.2399999999998</v>
      </c>
      <c r="N480" s="2">
        <v>324</v>
      </c>
      <c r="O480" s="2">
        <f t="shared" si="45"/>
        <v>324</v>
      </c>
      <c r="P480" s="2">
        <f t="shared" si="42"/>
        <v>388.8</v>
      </c>
      <c r="Q480" s="2">
        <f t="shared" si="46"/>
        <v>388.8</v>
      </c>
      <c r="R480" s="18"/>
      <c r="S480" s="21">
        <f t="shared" si="43"/>
        <v>330.48</v>
      </c>
      <c r="T480" s="21">
        <f t="shared" si="44"/>
        <v>330.48</v>
      </c>
    </row>
    <row r="481" spans="1:20" ht="24" x14ac:dyDescent="0.25">
      <c r="A481" s="4">
        <v>506</v>
      </c>
      <c r="B481" s="4" t="s">
        <v>9</v>
      </c>
      <c r="C481" s="17" t="s">
        <v>979</v>
      </c>
      <c r="D481" s="17" t="s">
        <v>980</v>
      </c>
      <c r="E481" s="6">
        <v>2012</v>
      </c>
      <c r="F481" s="5" t="s">
        <v>12</v>
      </c>
      <c r="G481" s="5" t="s">
        <v>13</v>
      </c>
      <c r="H481" s="7" t="s">
        <v>14</v>
      </c>
      <c r="I481" s="5" t="s">
        <v>15</v>
      </c>
      <c r="J481" s="8"/>
      <c r="K481" s="23">
        <v>2</v>
      </c>
      <c r="L481" s="9">
        <v>1916.74</v>
      </c>
      <c r="M481" s="9">
        <v>3833.48</v>
      </c>
      <c r="N481" s="2">
        <v>282</v>
      </c>
      <c r="O481" s="2">
        <f t="shared" si="45"/>
        <v>564</v>
      </c>
      <c r="P481" s="2">
        <f t="shared" si="42"/>
        <v>338.4</v>
      </c>
      <c r="Q481" s="2">
        <f t="shared" si="46"/>
        <v>676.8</v>
      </c>
      <c r="R481" s="18"/>
      <c r="S481" s="21">
        <f t="shared" si="43"/>
        <v>287.64</v>
      </c>
      <c r="T481" s="21">
        <f t="shared" si="44"/>
        <v>575.28</v>
      </c>
    </row>
    <row r="482" spans="1:20" ht="24" x14ac:dyDescent="0.25">
      <c r="A482" s="4">
        <v>507</v>
      </c>
      <c r="B482" s="4" t="s">
        <v>9</v>
      </c>
      <c r="C482" s="17" t="s">
        <v>981</v>
      </c>
      <c r="D482" s="17" t="s">
        <v>982</v>
      </c>
      <c r="E482" s="6">
        <v>2012</v>
      </c>
      <c r="F482" s="5" t="s">
        <v>12</v>
      </c>
      <c r="G482" s="5" t="s">
        <v>13</v>
      </c>
      <c r="H482" s="7" t="s">
        <v>14</v>
      </c>
      <c r="I482" s="5" t="s">
        <v>15</v>
      </c>
      <c r="J482" s="8"/>
      <c r="K482" s="23">
        <v>4</v>
      </c>
      <c r="L482" s="9">
        <v>1848.8050000000001</v>
      </c>
      <c r="M482" s="9">
        <v>7395.22</v>
      </c>
      <c r="N482" s="2">
        <v>272</v>
      </c>
      <c r="O482" s="2">
        <f t="shared" si="45"/>
        <v>1088</v>
      </c>
      <c r="P482" s="2">
        <f t="shared" si="42"/>
        <v>326.39999999999998</v>
      </c>
      <c r="Q482" s="2">
        <f t="shared" si="46"/>
        <v>1305.5999999999999</v>
      </c>
      <c r="R482" s="18"/>
      <c r="S482" s="21">
        <f t="shared" si="43"/>
        <v>277.44</v>
      </c>
      <c r="T482" s="21">
        <f t="shared" si="44"/>
        <v>1109.76</v>
      </c>
    </row>
    <row r="483" spans="1:20" ht="24" x14ac:dyDescent="0.25">
      <c r="A483" s="4">
        <v>508</v>
      </c>
      <c r="B483" s="4" t="s">
        <v>9</v>
      </c>
      <c r="C483" s="17" t="s">
        <v>983</v>
      </c>
      <c r="D483" s="17" t="s">
        <v>984</v>
      </c>
      <c r="E483" s="6">
        <v>2015</v>
      </c>
      <c r="F483" s="5" t="s">
        <v>12</v>
      </c>
      <c r="G483" s="5" t="s">
        <v>13</v>
      </c>
      <c r="H483" s="7" t="s">
        <v>14</v>
      </c>
      <c r="I483" s="5" t="s">
        <v>15</v>
      </c>
      <c r="J483" s="8"/>
      <c r="K483" s="23">
        <v>1</v>
      </c>
      <c r="L483" s="9">
        <v>1706.06</v>
      </c>
      <c r="M483" s="9">
        <v>1706.06</v>
      </c>
      <c r="N483" s="2">
        <v>429</v>
      </c>
      <c r="O483" s="2">
        <f t="shared" si="45"/>
        <v>429</v>
      </c>
      <c r="P483" s="2">
        <f t="shared" si="42"/>
        <v>514.79999999999995</v>
      </c>
      <c r="Q483" s="2">
        <f t="shared" si="46"/>
        <v>514.79999999999995</v>
      </c>
      <c r="R483" s="18"/>
      <c r="S483" s="21">
        <f t="shared" si="43"/>
        <v>437.58</v>
      </c>
      <c r="T483" s="21">
        <f t="shared" si="44"/>
        <v>437.58</v>
      </c>
    </row>
    <row r="484" spans="1:20" ht="24" x14ac:dyDescent="0.25">
      <c r="A484" s="4">
        <v>509</v>
      </c>
      <c r="B484" s="4" t="s">
        <v>9</v>
      </c>
      <c r="C484" s="17" t="s">
        <v>985</v>
      </c>
      <c r="D484" s="17" t="s">
        <v>986</v>
      </c>
      <c r="E484" s="6">
        <v>2012</v>
      </c>
      <c r="F484" s="5" t="s">
        <v>12</v>
      </c>
      <c r="G484" s="5" t="s">
        <v>13</v>
      </c>
      <c r="H484" s="7" t="s">
        <v>14</v>
      </c>
      <c r="I484" s="5" t="s">
        <v>15</v>
      </c>
      <c r="J484" s="8"/>
      <c r="K484" s="23">
        <v>1</v>
      </c>
      <c r="L484" s="9">
        <v>2126.12</v>
      </c>
      <c r="M484" s="9">
        <v>2126.12</v>
      </c>
      <c r="N484" s="2">
        <v>313</v>
      </c>
      <c r="O484" s="2">
        <f t="shared" si="45"/>
        <v>313</v>
      </c>
      <c r="P484" s="2">
        <f t="shared" si="42"/>
        <v>375.59999999999997</v>
      </c>
      <c r="Q484" s="2">
        <f t="shared" si="46"/>
        <v>375.59999999999997</v>
      </c>
      <c r="R484" s="18"/>
      <c r="S484" s="21">
        <f t="shared" si="43"/>
        <v>319.26</v>
      </c>
      <c r="T484" s="21">
        <f t="shared" si="44"/>
        <v>319.26</v>
      </c>
    </row>
    <row r="485" spans="1:20" ht="24" x14ac:dyDescent="0.25">
      <c r="A485" s="4">
        <v>510</v>
      </c>
      <c r="B485" s="4" t="s">
        <v>9</v>
      </c>
      <c r="C485" s="17" t="s">
        <v>987</v>
      </c>
      <c r="D485" s="17" t="s">
        <v>988</v>
      </c>
      <c r="E485" s="6">
        <v>2012</v>
      </c>
      <c r="F485" s="5" t="s">
        <v>12</v>
      </c>
      <c r="G485" s="5" t="s">
        <v>13</v>
      </c>
      <c r="H485" s="7" t="s">
        <v>14</v>
      </c>
      <c r="I485" s="5" t="s">
        <v>15</v>
      </c>
      <c r="J485" s="8"/>
      <c r="K485" s="23">
        <v>1</v>
      </c>
      <c r="L485" s="9">
        <v>1848.8</v>
      </c>
      <c r="M485" s="9">
        <v>1848.8</v>
      </c>
      <c r="N485" s="2">
        <v>272</v>
      </c>
      <c r="O485" s="2">
        <f t="shared" si="45"/>
        <v>272</v>
      </c>
      <c r="P485" s="2">
        <f t="shared" si="42"/>
        <v>326.39999999999998</v>
      </c>
      <c r="Q485" s="2">
        <f t="shared" si="46"/>
        <v>326.39999999999998</v>
      </c>
      <c r="R485" s="18"/>
      <c r="S485" s="21">
        <f t="shared" si="43"/>
        <v>277.44</v>
      </c>
      <c r="T485" s="21">
        <f t="shared" si="44"/>
        <v>277.44</v>
      </c>
    </row>
    <row r="486" spans="1:20" ht="24" x14ac:dyDescent="0.25">
      <c r="A486" s="4">
        <v>511</v>
      </c>
      <c r="B486" s="4" t="s">
        <v>9</v>
      </c>
      <c r="C486" s="17" t="s">
        <v>989</v>
      </c>
      <c r="D486" s="17" t="s">
        <v>990</v>
      </c>
      <c r="E486" s="6">
        <v>2012</v>
      </c>
      <c r="F486" s="5" t="s">
        <v>12</v>
      </c>
      <c r="G486" s="5" t="s">
        <v>13</v>
      </c>
      <c r="H486" s="7" t="s">
        <v>14</v>
      </c>
      <c r="I486" s="5" t="s">
        <v>15</v>
      </c>
      <c r="J486" s="8"/>
      <c r="K486" s="23">
        <v>1</v>
      </c>
      <c r="L486" s="9">
        <v>733.09</v>
      </c>
      <c r="M486" s="19">
        <v>733.09</v>
      </c>
      <c r="N486" s="2">
        <v>108</v>
      </c>
      <c r="O486" s="2">
        <f t="shared" si="45"/>
        <v>108</v>
      </c>
      <c r="P486" s="2">
        <f t="shared" si="42"/>
        <v>129.6</v>
      </c>
      <c r="Q486" s="2">
        <f t="shared" si="46"/>
        <v>129.6</v>
      </c>
      <c r="R486" s="18"/>
      <c r="S486" s="21">
        <f t="shared" si="43"/>
        <v>110.16</v>
      </c>
      <c r="T486" s="21">
        <f t="shared" si="44"/>
        <v>110.16</v>
      </c>
    </row>
    <row r="487" spans="1:20" ht="24" x14ac:dyDescent="0.25">
      <c r="A487" s="4">
        <v>512</v>
      </c>
      <c r="B487" s="4" t="s">
        <v>9</v>
      </c>
      <c r="C487" s="17" t="s">
        <v>991</v>
      </c>
      <c r="D487" s="17" t="s">
        <v>992</v>
      </c>
      <c r="E487" s="6">
        <v>2012</v>
      </c>
      <c r="F487" s="5" t="s">
        <v>12</v>
      </c>
      <c r="G487" s="5" t="s">
        <v>13</v>
      </c>
      <c r="H487" s="7" t="s">
        <v>14</v>
      </c>
      <c r="I487" s="5" t="s">
        <v>15</v>
      </c>
      <c r="J487" s="8"/>
      <c r="K487" s="23">
        <v>15</v>
      </c>
      <c r="L487" s="9">
        <v>1574.8253333333334</v>
      </c>
      <c r="M487" s="9">
        <v>23622.38</v>
      </c>
      <c r="N487" s="2">
        <v>231</v>
      </c>
      <c r="O487" s="2">
        <f t="shared" si="45"/>
        <v>3465</v>
      </c>
      <c r="P487" s="2">
        <f t="shared" si="42"/>
        <v>277.2</v>
      </c>
      <c r="Q487" s="2">
        <f t="shared" si="46"/>
        <v>4158</v>
      </c>
      <c r="R487" s="18"/>
      <c r="S487" s="21">
        <f t="shared" si="43"/>
        <v>235.61999999999998</v>
      </c>
      <c r="T487" s="21">
        <f t="shared" si="44"/>
        <v>3534.2999999999997</v>
      </c>
    </row>
    <row r="488" spans="1:20" ht="24" x14ac:dyDescent="0.25">
      <c r="A488" s="4">
        <v>513</v>
      </c>
      <c r="B488" s="4" t="s">
        <v>9</v>
      </c>
      <c r="C488" s="17" t="s">
        <v>993</v>
      </c>
      <c r="D488" s="17" t="s">
        <v>994</v>
      </c>
      <c r="E488" s="6">
        <v>2012</v>
      </c>
      <c r="F488" s="5" t="s">
        <v>12</v>
      </c>
      <c r="G488" s="5" t="s">
        <v>13</v>
      </c>
      <c r="H488" s="7" t="s">
        <v>14</v>
      </c>
      <c r="I488" s="5" t="s">
        <v>15</v>
      </c>
      <c r="J488" s="8"/>
      <c r="K488" s="23">
        <v>8</v>
      </c>
      <c r="L488" s="9">
        <v>1763.8087499999999</v>
      </c>
      <c r="M488" s="9">
        <v>14110.47</v>
      </c>
      <c r="N488" s="2">
        <v>259</v>
      </c>
      <c r="O488" s="2">
        <f t="shared" si="45"/>
        <v>2072</v>
      </c>
      <c r="P488" s="2">
        <f t="shared" si="42"/>
        <v>310.8</v>
      </c>
      <c r="Q488" s="2">
        <f t="shared" si="46"/>
        <v>2486.4</v>
      </c>
      <c r="R488" s="18"/>
      <c r="S488" s="21">
        <f t="shared" si="43"/>
        <v>264.18</v>
      </c>
      <c r="T488" s="21">
        <f t="shared" si="44"/>
        <v>2113.44</v>
      </c>
    </row>
    <row r="489" spans="1:20" ht="24" x14ac:dyDescent="0.25">
      <c r="A489" s="4">
        <v>514</v>
      </c>
      <c r="B489" s="4" t="s">
        <v>9</v>
      </c>
      <c r="C489" s="17" t="s">
        <v>995</v>
      </c>
      <c r="D489" s="17" t="s">
        <v>996</v>
      </c>
      <c r="E489" s="6">
        <v>2012</v>
      </c>
      <c r="F489" s="5" t="s">
        <v>12</v>
      </c>
      <c r="G489" s="5" t="s">
        <v>13</v>
      </c>
      <c r="H489" s="7" t="s">
        <v>14</v>
      </c>
      <c r="I489" s="5" t="s">
        <v>15</v>
      </c>
      <c r="J489" s="8"/>
      <c r="K489" s="23">
        <v>4</v>
      </c>
      <c r="L489" s="9">
        <v>1811.0550000000001</v>
      </c>
      <c r="M489" s="9">
        <v>7244.22</v>
      </c>
      <c r="N489" s="2">
        <v>266</v>
      </c>
      <c r="O489" s="2">
        <f t="shared" si="45"/>
        <v>1064</v>
      </c>
      <c r="P489" s="2">
        <f t="shared" si="42"/>
        <v>319.2</v>
      </c>
      <c r="Q489" s="2">
        <f t="shared" si="46"/>
        <v>1276.8</v>
      </c>
      <c r="R489" s="18"/>
      <c r="S489" s="21">
        <f t="shared" si="43"/>
        <v>271.32</v>
      </c>
      <c r="T489" s="21">
        <f t="shared" si="44"/>
        <v>1085.28</v>
      </c>
    </row>
    <row r="490" spans="1:20" ht="24" x14ac:dyDescent="0.25">
      <c r="A490" s="4">
        <v>515</v>
      </c>
      <c r="B490" s="4" t="s">
        <v>9</v>
      </c>
      <c r="C490" s="17" t="s">
        <v>997</v>
      </c>
      <c r="D490" s="17" t="s">
        <v>998</v>
      </c>
      <c r="E490" s="6">
        <v>2012</v>
      </c>
      <c r="F490" s="5" t="s">
        <v>12</v>
      </c>
      <c r="G490" s="5" t="s">
        <v>13</v>
      </c>
      <c r="H490" s="7" t="s">
        <v>14</v>
      </c>
      <c r="I490" s="5" t="s">
        <v>15</v>
      </c>
      <c r="J490" s="8"/>
      <c r="K490" s="23">
        <v>1</v>
      </c>
      <c r="L490" s="9">
        <v>2869.22</v>
      </c>
      <c r="M490" s="9">
        <v>2869.22</v>
      </c>
      <c r="N490" s="2">
        <v>422</v>
      </c>
      <c r="O490" s="2">
        <f t="shared" si="45"/>
        <v>422</v>
      </c>
      <c r="P490" s="2">
        <f t="shared" si="42"/>
        <v>506.4</v>
      </c>
      <c r="Q490" s="2">
        <f t="shared" si="46"/>
        <v>506.4</v>
      </c>
      <c r="R490" s="18"/>
      <c r="S490" s="21">
        <f t="shared" si="43"/>
        <v>430.44</v>
      </c>
      <c r="T490" s="21">
        <f t="shared" si="44"/>
        <v>430.44</v>
      </c>
    </row>
    <row r="491" spans="1:20" ht="24" x14ac:dyDescent="0.25">
      <c r="A491" s="4">
        <v>516</v>
      </c>
      <c r="B491" s="4" t="s">
        <v>9</v>
      </c>
      <c r="C491" s="17" t="s">
        <v>999</v>
      </c>
      <c r="D491" s="17" t="s">
        <v>1000</v>
      </c>
      <c r="E491" s="6">
        <v>2012</v>
      </c>
      <c r="F491" s="5" t="s">
        <v>12</v>
      </c>
      <c r="G491" s="5" t="s">
        <v>13</v>
      </c>
      <c r="H491" s="7" t="s">
        <v>14</v>
      </c>
      <c r="I491" s="5" t="s">
        <v>15</v>
      </c>
      <c r="J491" s="8"/>
      <c r="K491" s="23">
        <v>5</v>
      </c>
      <c r="L491" s="9">
        <v>2654.1759999999999</v>
      </c>
      <c r="M491" s="9">
        <v>13270.88</v>
      </c>
      <c r="N491" s="2">
        <v>390</v>
      </c>
      <c r="O491" s="2">
        <f t="shared" si="45"/>
        <v>1950</v>
      </c>
      <c r="P491" s="2">
        <f t="shared" si="42"/>
        <v>468</v>
      </c>
      <c r="Q491" s="2">
        <f t="shared" si="46"/>
        <v>2340</v>
      </c>
      <c r="R491" s="18"/>
      <c r="S491" s="21">
        <f t="shared" si="43"/>
        <v>397.79999999999995</v>
      </c>
      <c r="T491" s="21">
        <f t="shared" si="44"/>
        <v>1988.9999999999998</v>
      </c>
    </row>
    <row r="492" spans="1:20" ht="24" x14ac:dyDescent="0.25">
      <c r="A492" s="4">
        <v>517</v>
      </c>
      <c r="B492" s="4" t="s">
        <v>9</v>
      </c>
      <c r="C492" s="17" t="s">
        <v>1001</v>
      </c>
      <c r="D492" s="17" t="s">
        <v>1002</v>
      </c>
      <c r="E492" s="6">
        <v>2012</v>
      </c>
      <c r="F492" s="5" t="s">
        <v>12</v>
      </c>
      <c r="G492" s="5" t="s">
        <v>13</v>
      </c>
      <c r="H492" s="7" t="s">
        <v>14</v>
      </c>
      <c r="I492" s="5" t="s">
        <v>15</v>
      </c>
      <c r="J492" s="8"/>
      <c r="K492" s="23">
        <v>1</v>
      </c>
      <c r="L492" s="9">
        <v>1597.14</v>
      </c>
      <c r="M492" s="9">
        <v>1597.14</v>
      </c>
      <c r="N492" s="2">
        <v>235</v>
      </c>
      <c r="O492" s="2">
        <f t="shared" si="45"/>
        <v>235</v>
      </c>
      <c r="P492" s="2">
        <f t="shared" si="42"/>
        <v>282</v>
      </c>
      <c r="Q492" s="2">
        <f t="shared" si="46"/>
        <v>282</v>
      </c>
      <c r="R492" s="18"/>
      <c r="S492" s="21">
        <f t="shared" si="43"/>
        <v>239.7</v>
      </c>
      <c r="T492" s="21">
        <f t="shared" si="44"/>
        <v>239.7</v>
      </c>
    </row>
    <row r="493" spans="1:20" ht="24" x14ac:dyDescent="0.25">
      <c r="A493" s="4">
        <v>518</v>
      </c>
      <c r="B493" s="4" t="s">
        <v>9</v>
      </c>
      <c r="C493" s="17" t="s">
        <v>1003</v>
      </c>
      <c r="D493" s="17" t="s">
        <v>1004</v>
      </c>
      <c r="E493" s="6">
        <v>2012</v>
      </c>
      <c r="F493" s="5" t="s">
        <v>12</v>
      </c>
      <c r="G493" s="5" t="s">
        <v>13</v>
      </c>
      <c r="H493" s="7" t="s">
        <v>14</v>
      </c>
      <c r="I493" s="5" t="s">
        <v>15</v>
      </c>
      <c r="J493" s="8"/>
      <c r="K493" s="23">
        <v>2</v>
      </c>
      <c r="L493" s="9">
        <v>2409.87</v>
      </c>
      <c r="M493" s="9">
        <v>4819.74</v>
      </c>
      <c r="N493" s="2">
        <v>354</v>
      </c>
      <c r="O493" s="2">
        <f t="shared" si="45"/>
        <v>708</v>
      </c>
      <c r="P493" s="2">
        <f t="shared" si="42"/>
        <v>424.8</v>
      </c>
      <c r="Q493" s="2">
        <f t="shared" si="46"/>
        <v>849.6</v>
      </c>
      <c r="R493" s="18"/>
      <c r="S493" s="21">
        <f t="shared" si="43"/>
        <v>361.08000000000004</v>
      </c>
      <c r="T493" s="21">
        <f t="shared" si="44"/>
        <v>722.16000000000008</v>
      </c>
    </row>
    <row r="494" spans="1:20" ht="24" x14ac:dyDescent="0.25">
      <c r="A494" s="4">
        <v>519</v>
      </c>
      <c r="B494" s="4" t="s">
        <v>9</v>
      </c>
      <c r="C494" s="17" t="s">
        <v>1005</v>
      </c>
      <c r="D494" s="17" t="s">
        <v>1006</v>
      </c>
      <c r="E494" s="6">
        <v>2012</v>
      </c>
      <c r="F494" s="5" t="s">
        <v>12</v>
      </c>
      <c r="G494" s="5" t="s">
        <v>13</v>
      </c>
      <c r="H494" s="7" t="s">
        <v>14</v>
      </c>
      <c r="I494" s="5" t="s">
        <v>15</v>
      </c>
      <c r="J494" s="8"/>
      <c r="K494" s="23">
        <v>1</v>
      </c>
      <c r="L494" s="9">
        <v>1715.19</v>
      </c>
      <c r="M494" s="9">
        <v>1715.19</v>
      </c>
      <c r="N494" s="2">
        <v>252</v>
      </c>
      <c r="O494" s="2">
        <f t="shared" si="45"/>
        <v>252</v>
      </c>
      <c r="P494" s="2">
        <f t="shared" si="42"/>
        <v>302.39999999999998</v>
      </c>
      <c r="Q494" s="2">
        <f t="shared" si="46"/>
        <v>302.39999999999998</v>
      </c>
      <c r="R494" s="18"/>
      <c r="S494" s="21">
        <f t="shared" si="43"/>
        <v>257.03999999999996</v>
      </c>
      <c r="T494" s="21">
        <f t="shared" si="44"/>
        <v>257.03999999999996</v>
      </c>
    </row>
    <row r="495" spans="1:20" ht="24" x14ac:dyDescent="0.25">
      <c r="A495" s="4">
        <v>520</v>
      </c>
      <c r="B495" s="4" t="s">
        <v>9</v>
      </c>
      <c r="C495" s="17" t="s">
        <v>1007</v>
      </c>
      <c r="D495" s="17" t="s">
        <v>1008</v>
      </c>
      <c r="E495" s="6">
        <v>2012</v>
      </c>
      <c r="F495" s="5" t="s">
        <v>12</v>
      </c>
      <c r="G495" s="5" t="s">
        <v>13</v>
      </c>
      <c r="H495" s="7" t="s">
        <v>14</v>
      </c>
      <c r="I495" s="5" t="s">
        <v>15</v>
      </c>
      <c r="J495" s="8"/>
      <c r="K495" s="23">
        <v>2</v>
      </c>
      <c r="L495" s="9">
        <v>3022.1849999999999</v>
      </c>
      <c r="M495" s="9">
        <v>6044.37</v>
      </c>
      <c r="N495" s="2">
        <v>444</v>
      </c>
      <c r="O495" s="2">
        <f t="shared" si="45"/>
        <v>888</v>
      </c>
      <c r="P495" s="2">
        <f t="shared" si="42"/>
        <v>532.79999999999995</v>
      </c>
      <c r="Q495" s="2">
        <f t="shared" si="46"/>
        <v>1065.5999999999999</v>
      </c>
      <c r="R495" s="18"/>
      <c r="S495" s="21">
        <f t="shared" si="43"/>
        <v>452.87999999999994</v>
      </c>
      <c r="T495" s="21">
        <f t="shared" si="44"/>
        <v>905.75999999999988</v>
      </c>
    </row>
    <row r="496" spans="1:20" ht="24" x14ac:dyDescent="0.25">
      <c r="A496" s="4">
        <v>521</v>
      </c>
      <c r="B496" s="4" t="s">
        <v>9</v>
      </c>
      <c r="C496" s="17" t="s">
        <v>1009</v>
      </c>
      <c r="D496" s="17" t="s">
        <v>1010</v>
      </c>
      <c r="E496" s="6">
        <v>2012</v>
      </c>
      <c r="F496" s="5" t="s">
        <v>12</v>
      </c>
      <c r="G496" s="5" t="s">
        <v>13</v>
      </c>
      <c r="H496" s="7" t="s">
        <v>14</v>
      </c>
      <c r="I496" s="5" t="s">
        <v>15</v>
      </c>
      <c r="J496" s="8"/>
      <c r="K496" s="23">
        <v>1</v>
      </c>
      <c r="L496" s="9">
        <v>2523.17</v>
      </c>
      <c r="M496" s="9">
        <v>2523.17</v>
      </c>
      <c r="N496" s="2">
        <v>371</v>
      </c>
      <c r="O496" s="2">
        <f t="shared" si="45"/>
        <v>371</v>
      </c>
      <c r="P496" s="2">
        <f t="shared" si="42"/>
        <v>445.2</v>
      </c>
      <c r="Q496" s="2">
        <f t="shared" si="46"/>
        <v>445.2</v>
      </c>
      <c r="R496" s="18"/>
      <c r="S496" s="21">
        <f t="shared" si="43"/>
        <v>378.42</v>
      </c>
      <c r="T496" s="21">
        <f t="shared" si="44"/>
        <v>378.42</v>
      </c>
    </row>
    <row r="497" spans="1:20" ht="24" x14ac:dyDescent="0.25">
      <c r="A497" s="4">
        <v>522</v>
      </c>
      <c r="B497" s="4" t="s">
        <v>9</v>
      </c>
      <c r="C497" s="17" t="s">
        <v>1011</v>
      </c>
      <c r="D497" s="17" t="s">
        <v>1012</v>
      </c>
      <c r="E497" s="6">
        <v>2012</v>
      </c>
      <c r="F497" s="5" t="s">
        <v>12</v>
      </c>
      <c r="G497" s="5" t="s">
        <v>13</v>
      </c>
      <c r="H497" s="7" t="s">
        <v>14</v>
      </c>
      <c r="I497" s="5" t="s">
        <v>15</v>
      </c>
      <c r="J497" s="8"/>
      <c r="K497" s="23">
        <v>4</v>
      </c>
      <c r="L497" s="9">
        <v>2182.92</v>
      </c>
      <c r="M497" s="9">
        <v>8731.68</v>
      </c>
      <c r="N497" s="2">
        <v>321</v>
      </c>
      <c r="O497" s="2">
        <f t="shared" si="45"/>
        <v>1284</v>
      </c>
      <c r="P497" s="2">
        <f t="shared" si="42"/>
        <v>385.2</v>
      </c>
      <c r="Q497" s="2">
        <f t="shared" si="46"/>
        <v>1540.8</v>
      </c>
      <c r="R497" s="18"/>
      <c r="S497" s="21">
        <f t="shared" si="43"/>
        <v>327.42</v>
      </c>
      <c r="T497" s="21">
        <f t="shared" si="44"/>
        <v>1309.68</v>
      </c>
    </row>
    <row r="498" spans="1:20" ht="24" x14ac:dyDescent="0.25">
      <c r="A498" s="4">
        <v>523</v>
      </c>
      <c r="B498" s="4" t="s">
        <v>9</v>
      </c>
      <c r="C498" s="17" t="s">
        <v>1013</v>
      </c>
      <c r="D498" s="17" t="s">
        <v>1014</v>
      </c>
      <c r="E498" s="6">
        <v>2012</v>
      </c>
      <c r="F498" s="5" t="s">
        <v>12</v>
      </c>
      <c r="G498" s="5" t="s">
        <v>13</v>
      </c>
      <c r="H498" s="7" t="s">
        <v>14</v>
      </c>
      <c r="I498" s="5" t="s">
        <v>15</v>
      </c>
      <c r="J498" s="8"/>
      <c r="K498" s="23">
        <v>4</v>
      </c>
      <c r="L498" s="9">
        <v>1798.0975000000001</v>
      </c>
      <c r="M498" s="9">
        <v>7192.39</v>
      </c>
      <c r="N498" s="2">
        <v>264</v>
      </c>
      <c r="O498" s="2">
        <f t="shared" si="45"/>
        <v>1056</v>
      </c>
      <c r="P498" s="2">
        <f t="shared" si="42"/>
        <v>316.8</v>
      </c>
      <c r="Q498" s="2">
        <f t="shared" si="46"/>
        <v>1267.2</v>
      </c>
      <c r="R498" s="18"/>
      <c r="S498" s="21">
        <f t="shared" si="43"/>
        <v>269.28000000000003</v>
      </c>
      <c r="T498" s="21">
        <f t="shared" si="44"/>
        <v>1077.1200000000001</v>
      </c>
    </row>
    <row r="499" spans="1:20" ht="24" x14ac:dyDescent="0.25">
      <c r="A499" s="4">
        <v>524</v>
      </c>
      <c r="B499" s="4" t="s">
        <v>9</v>
      </c>
      <c r="C499" s="17" t="s">
        <v>1015</v>
      </c>
      <c r="D499" s="17" t="s">
        <v>1016</v>
      </c>
      <c r="E499" s="6">
        <v>2012</v>
      </c>
      <c r="F499" s="5" t="s">
        <v>12</v>
      </c>
      <c r="G499" s="5" t="s">
        <v>13</v>
      </c>
      <c r="H499" s="7" t="s">
        <v>14</v>
      </c>
      <c r="I499" s="5" t="s">
        <v>15</v>
      </c>
      <c r="J499" s="8"/>
      <c r="K499" s="23">
        <v>5</v>
      </c>
      <c r="L499" s="9">
        <v>2084.9119999999998</v>
      </c>
      <c r="M499" s="9">
        <v>10424.56</v>
      </c>
      <c r="N499" s="2">
        <v>306</v>
      </c>
      <c r="O499" s="2">
        <f t="shared" si="45"/>
        <v>1530</v>
      </c>
      <c r="P499" s="2">
        <f t="shared" si="42"/>
        <v>367.2</v>
      </c>
      <c r="Q499" s="2">
        <f t="shared" si="46"/>
        <v>1836</v>
      </c>
      <c r="R499" s="18"/>
      <c r="S499" s="21">
        <f t="shared" si="43"/>
        <v>312.11999999999995</v>
      </c>
      <c r="T499" s="21">
        <f t="shared" si="44"/>
        <v>1560.6</v>
      </c>
    </row>
    <row r="500" spans="1:20" ht="48" x14ac:dyDescent="0.25">
      <c r="A500" s="4">
        <v>525</v>
      </c>
      <c r="B500" s="4" t="s">
        <v>9</v>
      </c>
      <c r="C500" s="17" t="s">
        <v>1017</v>
      </c>
      <c r="D500" s="17" t="s">
        <v>1018</v>
      </c>
      <c r="E500" s="6">
        <v>2012</v>
      </c>
      <c r="F500" s="5" t="s">
        <v>12</v>
      </c>
      <c r="G500" s="5" t="s">
        <v>13</v>
      </c>
      <c r="H500" s="7" t="s">
        <v>14</v>
      </c>
      <c r="I500" s="5" t="s">
        <v>15</v>
      </c>
      <c r="J500" s="8"/>
      <c r="K500" s="23">
        <v>1</v>
      </c>
      <c r="L500" s="9">
        <v>2534.23</v>
      </c>
      <c r="M500" s="9">
        <v>2534.23</v>
      </c>
      <c r="N500" s="2">
        <v>372</v>
      </c>
      <c r="O500" s="2">
        <f t="shared" si="45"/>
        <v>372</v>
      </c>
      <c r="P500" s="2">
        <f t="shared" si="42"/>
        <v>446.4</v>
      </c>
      <c r="Q500" s="2">
        <f t="shared" si="46"/>
        <v>446.4</v>
      </c>
      <c r="R500" s="18"/>
      <c r="S500" s="21">
        <f t="shared" si="43"/>
        <v>379.43999999999994</v>
      </c>
      <c r="T500" s="21">
        <f t="shared" si="44"/>
        <v>379.43999999999994</v>
      </c>
    </row>
    <row r="501" spans="1:20" ht="24" x14ac:dyDescent="0.25">
      <c r="A501" s="4">
        <v>526</v>
      </c>
      <c r="B501" s="4" t="s">
        <v>9</v>
      </c>
      <c r="C501" s="17" t="s">
        <v>1019</v>
      </c>
      <c r="D501" s="17" t="s">
        <v>1020</v>
      </c>
      <c r="E501" s="6">
        <v>2012</v>
      </c>
      <c r="F501" s="5" t="s">
        <v>12</v>
      </c>
      <c r="G501" s="5" t="s">
        <v>13</v>
      </c>
      <c r="H501" s="7" t="s">
        <v>14</v>
      </c>
      <c r="I501" s="5" t="s">
        <v>15</v>
      </c>
      <c r="J501" s="8"/>
      <c r="K501" s="23">
        <v>2</v>
      </c>
      <c r="L501" s="9">
        <v>3467.0549999999998</v>
      </c>
      <c r="M501" s="9">
        <v>6934.11</v>
      </c>
      <c r="N501" s="2">
        <v>510</v>
      </c>
      <c r="O501" s="2">
        <f t="shared" si="45"/>
        <v>1020</v>
      </c>
      <c r="P501" s="2">
        <f t="shared" si="42"/>
        <v>612</v>
      </c>
      <c r="Q501" s="2">
        <f t="shared" si="46"/>
        <v>1224</v>
      </c>
      <c r="R501" s="18"/>
      <c r="S501" s="21">
        <f t="shared" si="43"/>
        <v>520.20000000000005</v>
      </c>
      <c r="T501" s="21">
        <f t="shared" si="44"/>
        <v>1040.4000000000001</v>
      </c>
    </row>
    <row r="502" spans="1:20" ht="36" x14ac:dyDescent="0.25">
      <c r="A502" s="4">
        <v>527</v>
      </c>
      <c r="B502" s="4" t="s">
        <v>9</v>
      </c>
      <c r="C502" s="17" t="s">
        <v>1021</v>
      </c>
      <c r="D502" s="17" t="s">
        <v>1022</v>
      </c>
      <c r="E502" s="6">
        <v>2014</v>
      </c>
      <c r="F502" s="5" t="s">
        <v>12</v>
      </c>
      <c r="G502" s="5" t="s">
        <v>13</v>
      </c>
      <c r="H502" s="7" t="s">
        <v>14</v>
      </c>
      <c r="I502" s="5" t="s">
        <v>15</v>
      </c>
      <c r="J502" s="8"/>
      <c r="K502" s="23">
        <v>1</v>
      </c>
      <c r="L502" s="9">
        <v>2058.2800000000002</v>
      </c>
      <c r="M502" s="9">
        <v>2058.2800000000002</v>
      </c>
      <c r="N502" s="2">
        <v>582</v>
      </c>
      <c r="O502" s="2">
        <f t="shared" si="45"/>
        <v>582</v>
      </c>
      <c r="P502" s="2">
        <f t="shared" si="42"/>
        <v>698.4</v>
      </c>
      <c r="Q502" s="2">
        <f t="shared" si="46"/>
        <v>698.4</v>
      </c>
      <c r="R502" s="18"/>
      <c r="S502" s="21">
        <f t="shared" si="43"/>
        <v>593.64</v>
      </c>
      <c r="T502" s="21">
        <f t="shared" si="44"/>
        <v>593.64</v>
      </c>
    </row>
    <row r="503" spans="1:20" ht="48" x14ac:dyDescent="0.25">
      <c r="A503" s="4">
        <v>528</v>
      </c>
      <c r="B503" s="4" t="s">
        <v>9</v>
      </c>
      <c r="C503" s="17" t="s">
        <v>1023</v>
      </c>
      <c r="D503" s="17" t="s">
        <v>1024</v>
      </c>
      <c r="E503" s="6">
        <v>2012</v>
      </c>
      <c r="F503" s="5" t="s">
        <v>12</v>
      </c>
      <c r="G503" s="5" t="s">
        <v>13</v>
      </c>
      <c r="H503" s="7" t="s">
        <v>14</v>
      </c>
      <c r="I503" s="5" t="s">
        <v>15</v>
      </c>
      <c r="J503" s="8"/>
      <c r="K503" s="23">
        <v>1</v>
      </c>
      <c r="L503" s="9">
        <v>2709.46</v>
      </c>
      <c r="M503" s="9">
        <v>2709.46</v>
      </c>
      <c r="N503" s="2">
        <v>398</v>
      </c>
      <c r="O503" s="2">
        <f t="shared" si="45"/>
        <v>398</v>
      </c>
      <c r="P503" s="2">
        <f t="shared" si="42"/>
        <v>477.59999999999997</v>
      </c>
      <c r="Q503" s="2">
        <f t="shared" si="46"/>
        <v>477.59999999999997</v>
      </c>
      <c r="R503" s="18"/>
      <c r="S503" s="21">
        <f t="shared" si="43"/>
        <v>405.96</v>
      </c>
      <c r="T503" s="21">
        <f t="shared" si="44"/>
        <v>405.96</v>
      </c>
    </row>
    <row r="504" spans="1:20" ht="36" x14ac:dyDescent="0.25">
      <c r="A504" s="4">
        <v>529</v>
      </c>
      <c r="B504" s="4" t="s">
        <v>9</v>
      </c>
      <c r="C504" s="17" t="s">
        <v>1025</v>
      </c>
      <c r="D504" s="17" t="s">
        <v>1026</v>
      </c>
      <c r="E504" s="6">
        <v>2014</v>
      </c>
      <c r="F504" s="5" t="s">
        <v>12</v>
      </c>
      <c r="G504" s="5" t="s">
        <v>13</v>
      </c>
      <c r="H504" s="7" t="s">
        <v>14</v>
      </c>
      <c r="I504" s="5" t="s">
        <v>15</v>
      </c>
      <c r="J504" s="8"/>
      <c r="K504" s="23">
        <v>2</v>
      </c>
      <c r="L504" s="9">
        <v>2660.625</v>
      </c>
      <c r="M504" s="9">
        <v>5321.25</v>
      </c>
      <c r="N504" s="2">
        <v>752</v>
      </c>
      <c r="O504" s="2">
        <f t="shared" si="45"/>
        <v>1504</v>
      </c>
      <c r="P504" s="2">
        <f t="shared" si="42"/>
        <v>902.4</v>
      </c>
      <c r="Q504" s="2">
        <f t="shared" si="46"/>
        <v>1804.8</v>
      </c>
      <c r="R504" s="18"/>
      <c r="S504" s="21">
        <f t="shared" si="43"/>
        <v>767.04</v>
      </c>
      <c r="T504" s="21">
        <f t="shared" si="44"/>
        <v>1534.08</v>
      </c>
    </row>
    <row r="505" spans="1:20" ht="36" x14ac:dyDescent="0.25">
      <c r="A505" s="4">
        <v>530</v>
      </c>
      <c r="B505" s="4" t="s">
        <v>9</v>
      </c>
      <c r="C505" s="17" t="s">
        <v>1027</v>
      </c>
      <c r="D505" s="17" t="s">
        <v>1028</v>
      </c>
      <c r="E505" s="6">
        <v>2012</v>
      </c>
      <c r="F505" s="5" t="s">
        <v>12</v>
      </c>
      <c r="G505" s="5" t="s">
        <v>13</v>
      </c>
      <c r="H505" s="7" t="s">
        <v>14</v>
      </c>
      <c r="I505" s="5" t="s">
        <v>15</v>
      </c>
      <c r="J505" s="8"/>
      <c r="K505" s="23">
        <v>4</v>
      </c>
      <c r="L505" s="9">
        <v>5278.15</v>
      </c>
      <c r="M505" s="9">
        <v>21112.6</v>
      </c>
      <c r="N505" s="2">
        <v>776</v>
      </c>
      <c r="O505" s="2">
        <f t="shared" si="45"/>
        <v>3104</v>
      </c>
      <c r="P505" s="2">
        <f t="shared" si="42"/>
        <v>931.19999999999993</v>
      </c>
      <c r="Q505" s="2">
        <f t="shared" si="46"/>
        <v>3724.7999999999997</v>
      </c>
      <c r="R505" s="18"/>
      <c r="S505" s="21">
        <f t="shared" si="43"/>
        <v>791.52</v>
      </c>
      <c r="T505" s="21">
        <f t="shared" si="44"/>
        <v>3166.08</v>
      </c>
    </row>
    <row r="506" spans="1:20" ht="48" x14ac:dyDescent="0.25">
      <c r="A506" s="4">
        <v>531</v>
      </c>
      <c r="B506" s="4" t="s">
        <v>9</v>
      </c>
      <c r="C506" s="17" t="s">
        <v>1029</v>
      </c>
      <c r="D506" s="17" t="s">
        <v>1030</v>
      </c>
      <c r="E506" s="6">
        <v>2012</v>
      </c>
      <c r="F506" s="5" t="s">
        <v>12</v>
      </c>
      <c r="G506" s="5" t="s">
        <v>13</v>
      </c>
      <c r="H506" s="7" t="s">
        <v>14</v>
      </c>
      <c r="I506" s="5" t="s">
        <v>15</v>
      </c>
      <c r="J506" s="8"/>
      <c r="K506" s="23">
        <v>1</v>
      </c>
      <c r="L506" s="9">
        <v>2709.46</v>
      </c>
      <c r="M506" s="9">
        <v>2709.46</v>
      </c>
      <c r="N506" s="2">
        <v>398</v>
      </c>
      <c r="O506" s="2">
        <f t="shared" si="45"/>
        <v>398</v>
      </c>
      <c r="P506" s="2">
        <f t="shared" si="42"/>
        <v>477.59999999999997</v>
      </c>
      <c r="Q506" s="2">
        <f t="shared" si="46"/>
        <v>477.59999999999997</v>
      </c>
      <c r="R506" s="18"/>
      <c r="S506" s="21">
        <f t="shared" si="43"/>
        <v>405.96</v>
      </c>
      <c r="T506" s="21">
        <f t="shared" si="44"/>
        <v>405.96</v>
      </c>
    </row>
    <row r="507" spans="1:20" ht="24" x14ac:dyDescent="0.25">
      <c r="A507" s="4">
        <v>532</v>
      </c>
      <c r="B507" s="4" t="s">
        <v>9</v>
      </c>
      <c r="C507" s="17" t="s">
        <v>1031</v>
      </c>
      <c r="D507" s="17" t="s">
        <v>1032</v>
      </c>
      <c r="E507" s="6">
        <v>2012</v>
      </c>
      <c r="F507" s="5" t="s">
        <v>12</v>
      </c>
      <c r="G507" s="5" t="s">
        <v>13</v>
      </c>
      <c r="H507" s="7" t="s">
        <v>14</v>
      </c>
      <c r="I507" s="5" t="s">
        <v>15</v>
      </c>
      <c r="J507" s="8"/>
      <c r="K507" s="23">
        <v>2</v>
      </c>
      <c r="L507" s="9">
        <v>4589.7049999999999</v>
      </c>
      <c r="M507" s="9">
        <v>9179.41</v>
      </c>
      <c r="N507" s="2">
        <v>675</v>
      </c>
      <c r="O507" s="2">
        <f t="shared" si="45"/>
        <v>1350</v>
      </c>
      <c r="P507" s="2">
        <f t="shared" si="42"/>
        <v>810</v>
      </c>
      <c r="Q507" s="2">
        <f t="shared" si="46"/>
        <v>1620</v>
      </c>
      <c r="R507" s="18"/>
      <c r="S507" s="21">
        <f t="shared" si="43"/>
        <v>688.5</v>
      </c>
      <c r="T507" s="21">
        <f t="shared" si="44"/>
        <v>1377</v>
      </c>
    </row>
    <row r="508" spans="1:20" ht="24" x14ac:dyDescent="0.25">
      <c r="A508" s="4">
        <v>533</v>
      </c>
      <c r="B508" s="4" t="s">
        <v>9</v>
      </c>
      <c r="C508" s="17" t="s">
        <v>1033</v>
      </c>
      <c r="D508" s="17" t="s">
        <v>1034</v>
      </c>
      <c r="E508" s="6">
        <v>2012</v>
      </c>
      <c r="F508" s="5" t="s">
        <v>12</v>
      </c>
      <c r="G508" s="5" t="s">
        <v>13</v>
      </c>
      <c r="H508" s="7" t="s">
        <v>14</v>
      </c>
      <c r="I508" s="5" t="s">
        <v>15</v>
      </c>
      <c r="J508" s="8"/>
      <c r="K508" s="23">
        <f>13-12</f>
        <v>1</v>
      </c>
      <c r="L508" s="9">
        <v>1099.4984615384615</v>
      </c>
      <c r="M508" s="9">
        <f t="shared" ref="M508:M509" si="47">J508*L508</f>
        <v>0</v>
      </c>
      <c r="N508" s="2">
        <v>162</v>
      </c>
      <c r="O508" s="2">
        <f t="shared" si="45"/>
        <v>162</v>
      </c>
      <c r="P508" s="2">
        <f t="shared" si="42"/>
        <v>194.4</v>
      </c>
      <c r="Q508" s="2">
        <f t="shared" si="46"/>
        <v>194.4</v>
      </c>
      <c r="R508" s="18" t="s">
        <v>1765</v>
      </c>
      <c r="S508" s="21">
        <f t="shared" si="43"/>
        <v>165.24</v>
      </c>
      <c r="T508" s="21">
        <f t="shared" si="44"/>
        <v>165.24</v>
      </c>
    </row>
    <row r="509" spans="1:20" ht="24" x14ac:dyDescent="0.25">
      <c r="A509" s="4">
        <v>534</v>
      </c>
      <c r="B509" s="4" t="s">
        <v>9</v>
      </c>
      <c r="C509" s="17" t="s">
        <v>1035</v>
      </c>
      <c r="D509" s="17" t="s">
        <v>1036</v>
      </c>
      <c r="E509" s="6">
        <v>2012</v>
      </c>
      <c r="F509" s="5" t="s">
        <v>12</v>
      </c>
      <c r="G509" s="5" t="s">
        <v>13</v>
      </c>
      <c r="H509" s="7" t="s">
        <v>14</v>
      </c>
      <c r="I509" s="5" t="s">
        <v>15</v>
      </c>
      <c r="J509" s="8"/>
      <c r="K509" s="23">
        <f>13-1</f>
        <v>12</v>
      </c>
      <c r="L509" s="9">
        <v>855.5707692307692</v>
      </c>
      <c r="M509" s="9">
        <f t="shared" si="47"/>
        <v>0</v>
      </c>
      <c r="N509" s="2">
        <v>126</v>
      </c>
      <c r="O509" s="2">
        <f t="shared" si="45"/>
        <v>1512</v>
      </c>
      <c r="P509" s="2">
        <f t="shared" si="42"/>
        <v>151.19999999999999</v>
      </c>
      <c r="Q509" s="2">
        <f t="shared" si="46"/>
        <v>1814.3999999999999</v>
      </c>
      <c r="R509" s="18" t="s">
        <v>1766</v>
      </c>
      <c r="S509" s="21">
        <f t="shared" si="43"/>
        <v>128.51999999999998</v>
      </c>
      <c r="T509" s="21">
        <f t="shared" si="44"/>
        <v>1542.2399999999998</v>
      </c>
    </row>
    <row r="510" spans="1:20" ht="36" x14ac:dyDescent="0.25">
      <c r="A510" s="4">
        <v>535</v>
      </c>
      <c r="B510" s="4" t="s">
        <v>9</v>
      </c>
      <c r="C510" s="17" t="s">
        <v>1037</v>
      </c>
      <c r="D510" s="17" t="s">
        <v>1038</v>
      </c>
      <c r="E510" s="6">
        <v>2014</v>
      </c>
      <c r="F510" s="5" t="s">
        <v>12</v>
      </c>
      <c r="G510" s="5" t="s">
        <v>13</v>
      </c>
      <c r="H510" s="7" t="s">
        <v>14</v>
      </c>
      <c r="I510" s="5" t="s">
        <v>15</v>
      </c>
      <c r="J510" s="8"/>
      <c r="K510" s="23">
        <v>5</v>
      </c>
      <c r="L510" s="9">
        <v>5192.41</v>
      </c>
      <c r="M510" s="9">
        <v>25962.05</v>
      </c>
      <c r="N510" s="2">
        <v>1468</v>
      </c>
      <c r="O510" s="2">
        <f t="shared" si="45"/>
        <v>7340</v>
      </c>
      <c r="P510" s="2">
        <f t="shared" si="42"/>
        <v>1761.6</v>
      </c>
      <c r="Q510" s="2">
        <f t="shared" si="46"/>
        <v>8808</v>
      </c>
      <c r="R510" s="18"/>
      <c r="S510" s="21">
        <f t="shared" si="43"/>
        <v>1497.36</v>
      </c>
      <c r="T510" s="21">
        <f t="shared" si="44"/>
        <v>7486.8</v>
      </c>
    </row>
    <row r="511" spans="1:20" ht="48" x14ac:dyDescent="0.25">
      <c r="A511" s="4">
        <v>536</v>
      </c>
      <c r="B511" s="4" t="s">
        <v>9</v>
      </c>
      <c r="C511" s="17" t="s">
        <v>1039</v>
      </c>
      <c r="D511" s="17" t="s">
        <v>1040</v>
      </c>
      <c r="E511" s="6">
        <v>2012</v>
      </c>
      <c r="F511" s="5" t="s">
        <v>12</v>
      </c>
      <c r="G511" s="5" t="s">
        <v>13</v>
      </c>
      <c r="H511" s="7" t="s">
        <v>14</v>
      </c>
      <c r="I511" s="5" t="s">
        <v>15</v>
      </c>
      <c r="J511" s="8"/>
      <c r="K511" s="23">
        <v>1</v>
      </c>
      <c r="L511" s="9">
        <v>25670.41</v>
      </c>
      <c r="M511" s="9">
        <v>25670.41</v>
      </c>
      <c r="N511" s="2">
        <v>3773</v>
      </c>
      <c r="O511" s="2">
        <f t="shared" si="45"/>
        <v>3773</v>
      </c>
      <c r="P511" s="2">
        <f t="shared" si="42"/>
        <v>4527.5999999999995</v>
      </c>
      <c r="Q511" s="2">
        <f t="shared" si="46"/>
        <v>4527.5999999999995</v>
      </c>
      <c r="R511" s="18"/>
      <c r="S511" s="21">
        <f t="shared" si="43"/>
        <v>3848.4599999999996</v>
      </c>
      <c r="T511" s="21">
        <f t="shared" si="44"/>
        <v>3848.4599999999996</v>
      </c>
    </row>
    <row r="512" spans="1:20" ht="24" x14ac:dyDescent="0.25">
      <c r="A512" s="4">
        <v>537</v>
      </c>
      <c r="B512" s="4" t="s">
        <v>9</v>
      </c>
      <c r="C512" s="17" t="s">
        <v>1041</v>
      </c>
      <c r="D512" s="17" t="s">
        <v>1042</v>
      </c>
      <c r="E512" s="6">
        <v>2012</v>
      </c>
      <c r="F512" s="5" t="s">
        <v>12</v>
      </c>
      <c r="G512" s="5" t="s">
        <v>13</v>
      </c>
      <c r="H512" s="7" t="s">
        <v>14</v>
      </c>
      <c r="I512" s="5" t="s">
        <v>15</v>
      </c>
      <c r="J512" s="8"/>
      <c r="K512" s="23">
        <v>7</v>
      </c>
      <c r="L512" s="9">
        <v>26941.242857142857</v>
      </c>
      <c r="M512" s="9">
        <v>188588.7</v>
      </c>
      <c r="N512" s="2">
        <v>3960</v>
      </c>
      <c r="O512" s="2">
        <f t="shared" si="45"/>
        <v>27720</v>
      </c>
      <c r="P512" s="2">
        <f t="shared" si="42"/>
        <v>4752</v>
      </c>
      <c r="Q512" s="2">
        <f t="shared" si="46"/>
        <v>33264</v>
      </c>
      <c r="R512" s="18"/>
      <c r="S512" s="21">
        <f t="shared" si="43"/>
        <v>4039.2000000000003</v>
      </c>
      <c r="T512" s="21">
        <f t="shared" si="44"/>
        <v>28274.399999999998</v>
      </c>
    </row>
    <row r="513" spans="1:20" ht="24" x14ac:dyDescent="0.25">
      <c r="A513" s="4">
        <v>538</v>
      </c>
      <c r="B513" s="4" t="s">
        <v>9</v>
      </c>
      <c r="C513" s="17" t="s">
        <v>1043</v>
      </c>
      <c r="D513" s="17" t="s">
        <v>1044</v>
      </c>
      <c r="E513" s="6">
        <v>2012</v>
      </c>
      <c r="F513" s="5" t="s">
        <v>12</v>
      </c>
      <c r="G513" s="5" t="s">
        <v>13</v>
      </c>
      <c r="H513" s="7" t="s">
        <v>14</v>
      </c>
      <c r="I513" s="5" t="s">
        <v>15</v>
      </c>
      <c r="J513" s="8"/>
      <c r="K513" s="23">
        <v>2</v>
      </c>
      <c r="L513" s="9">
        <v>381.995</v>
      </c>
      <c r="M513" s="19">
        <v>763.99</v>
      </c>
      <c r="N513" s="2">
        <v>56</v>
      </c>
      <c r="O513" s="2">
        <f t="shared" si="45"/>
        <v>112</v>
      </c>
      <c r="P513" s="2">
        <f t="shared" si="42"/>
        <v>67.2</v>
      </c>
      <c r="Q513" s="2">
        <f t="shared" si="46"/>
        <v>134.4</v>
      </c>
      <c r="R513" s="18"/>
      <c r="S513" s="21">
        <f t="shared" si="43"/>
        <v>57.120000000000005</v>
      </c>
      <c r="T513" s="21">
        <f t="shared" si="44"/>
        <v>114.24000000000001</v>
      </c>
    </row>
    <row r="514" spans="1:20" ht="24" x14ac:dyDescent="0.25">
      <c r="A514" s="4">
        <v>539</v>
      </c>
      <c r="B514" s="4" t="s">
        <v>9</v>
      </c>
      <c r="C514" s="17" t="s">
        <v>1045</v>
      </c>
      <c r="D514" s="17" t="s">
        <v>1046</v>
      </c>
      <c r="E514" s="6">
        <v>2012</v>
      </c>
      <c r="F514" s="5" t="s">
        <v>12</v>
      </c>
      <c r="G514" s="5" t="s">
        <v>13</v>
      </c>
      <c r="H514" s="7" t="s">
        <v>14</v>
      </c>
      <c r="I514" s="5" t="s">
        <v>15</v>
      </c>
      <c r="J514" s="8"/>
      <c r="K514" s="23">
        <f>5-3</f>
        <v>2</v>
      </c>
      <c r="L514" s="9">
        <v>381.99599999999998</v>
      </c>
      <c r="M514" s="9">
        <f>J514*L514</f>
        <v>0</v>
      </c>
      <c r="N514" s="2">
        <v>56</v>
      </c>
      <c r="O514" s="2">
        <f t="shared" si="45"/>
        <v>112</v>
      </c>
      <c r="P514" s="2">
        <f t="shared" ref="P514:P576" si="48">N514*1.2</f>
        <v>67.2</v>
      </c>
      <c r="Q514" s="2">
        <f t="shared" si="46"/>
        <v>134.4</v>
      </c>
      <c r="R514" s="18" t="s">
        <v>1767</v>
      </c>
      <c r="S514" s="21">
        <f t="shared" ref="S514:S576" si="49">P514/100*85</f>
        <v>57.120000000000005</v>
      </c>
      <c r="T514" s="21">
        <f t="shared" ref="T514:T576" si="50">Q514/100*85</f>
        <v>114.24000000000001</v>
      </c>
    </row>
    <row r="515" spans="1:20" ht="48" x14ac:dyDescent="0.25">
      <c r="A515" s="4">
        <v>540</v>
      </c>
      <c r="B515" s="4" t="s">
        <v>9</v>
      </c>
      <c r="C515" s="17" t="s">
        <v>1047</v>
      </c>
      <c r="D515" s="17" t="s">
        <v>1048</v>
      </c>
      <c r="E515" s="6">
        <v>2012</v>
      </c>
      <c r="F515" s="5" t="s">
        <v>12</v>
      </c>
      <c r="G515" s="5" t="s">
        <v>13</v>
      </c>
      <c r="H515" s="7" t="s">
        <v>14</v>
      </c>
      <c r="I515" s="5" t="s">
        <v>15</v>
      </c>
      <c r="J515" s="8"/>
      <c r="K515" s="23">
        <v>1</v>
      </c>
      <c r="L515" s="9">
        <v>33959.11</v>
      </c>
      <c r="M515" s="9">
        <v>33959.11</v>
      </c>
      <c r="N515" s="2">
        <v>4991</v>
      </c>
      <c r="O515" s="2">
        <f t="shared" ref="O515:O578" si="51">N515*K515</f>
        <v>4991</v>
      </c>
      <c r="P515" s="2">
        <f t="shared" si="48"/>
        <v>5989.2</v>
      </c>
      <c r="Q515" s="2">
        <f t="shared" ref="Q515:Q578" si="52">O515*1.2</f>
        <v>5989.2</v>
      </c>
      <c r="R515" s="18"/>
      <c r="S515" s="21">
        <f t="shared" si="49"/>
        <v>5090.82</v>
      </c>
      <c r="T515" s="21">
        <f t="shared" si="50"/>
        <v>5090.82</v>
      </c>
    </row>
    <row r="516" spans="1:20" ht="24" x14ac:dyDescent="0.25">
      <c r="A516" s="4">
        <v>541</v>
      </c>
      <c r="B516" s="4" t="s">
        <v>9</v>
      </c>
      <c r="C516" s="17" t="s">
        <v>1049</v>
      </c>
      <c r="D516" s="17" t="s">
        <v>1050</v>
      </c>
      <c r="E516" s="6">
        <v>2012</v>
      </c>
      <c r="F516" s="5" t="s">
        <v>12</v>
      </c>
      <c r="G516" s="5" t="s">
        <v>13</v>
      </c>
      <c r="H516" s="7" t="s">
        <v>14</v>
      </c>
      <c r="I516" s="5" t="s">
        <v>15</v>
      </c>
      <c r="J516" s="8"/>
      <c r="K516" s="23">
        <v>1</v>
      </c>
      <c r="L516" s="9">
        <v>16033.33</v>
      </c>
      <c r="M516" s="9">
        <v>16033.33</v>
      </c>
      <c r="N516" s="2">
        <v>2357</v>
      </c>
      <c r="O516" s="2">
        <f t="shared" si="51"/>
        <v>2357</v>
      </c>
      <c r="P516" s="2">
        <f t="shared" si="48"/>
        <v>2828.4</v>
      </c>
      <c r="Q516" s="2">
        <f t="shared" si="52"/>
        <v>2828.4</v>
      </c>
      <c r="R516" s="18"/>
      <c r="S516" s="21">
        <f t="shared" si="49"/>
        <v>2404.1400000000003</v>
      </c>
      <c r="T516" s="21">
        <f t="shared" si="50"/>
        <v>2404.1400000000003</v>
      </c>
    </row>
    <row r="517" spans="1:20" ht="36" x14ac:dyDescent="0.25">
      <c r="A517" s="4">
        <v>542</v>
      </c>
      <c r="B517" s="4" t="s">
        <v>9</v>
      </c>
      <c r="C517" s="17" t="s">
        <v>1051</v>
      </c>
      <c r="D517" s="17" t="s">
        <v>1052</v>
      </c>
      <c r="E517" s="6">
        <v>2014</v>
      </c>
      <c r="F517" s="5" t="s">
        <v>12</v>
      </c>
      <c r="G517" s="5" t="s">
        <v>13</v>
      </c>
      <c r="H517" s="7" t="s">
        <v>14</v>
      </c>
      <c r="I517" s="5" t="s">
        <v>15</v>
      </c>
      <c r="J517" s="8"/>
      <c r="K517" s="23">
        <v>2</v>
      </c>
      <c r="L517" s="9">
        <v>12182.184999999999</v>
      </c>
      <c r="M517" s="9">
        <v>24364.37</v>
      </c>
      <c r="N517" s="2">
        <v>3445</v>
      </c>
      <c r="O517" s="2">
        <f t="shared" si="51"/>
        <v>6890</v>
      </c>
      <c r="P517" s="2">
        <f t="shared" si="48"/>
        <v>4134</v>
      </c>
      <c r="Q517" s="2">
        <f t="shared" si="52"/>
        <v>8268</v>
      </c>
      <c r="R517" s="18"/>
      <c r="S517" s="21">
        <f t="shared" si="49"/>
        <v>3513.9</v>
      </c>
      <c r="T517" s="21">
        <f t="shared" si="50"/>
        <v>7027.8</v>
      </c>
    </row>
    <row r="518" spans="1:20" ht="24" x14ac:dyDescent="0.25">
      <c r="A518" s="4">
        <v>543</v>
      </c>
      <c r="B518" s="4" t="s">
        <v>9</v>
      </c>
      <c r="C518" s="17" t="s">
        <v>1053</v>
      </c>
      <c r="D518" s="17" t="s">
        <v>1054</v>
      </c>
      <c r="E518" s="6">
        <v>2012</v>
      </c>
      <c r="F518" s="5" t="s">
        <v>12</v>
      </c>
      <c r="G518" s="5" t="s">
        <v>13</v>
      </c>
      <c r="H518" s="7" t="s">
        <v>14</v>
      </c>
      <c r="I518" s="5" t="s">
        <v>15</v>
      </c>
      <c r="J518" s="8"/>
      <c r="K518" s="23">
        <v>4</v>
      </c>
      <c r="L518" s="9">
        <v>51921.482499999998</v>
      </c>
      <c r="M518" s="9">
        <v>207685.93</v>
      </c>
      <c r="N518" s="2">
        <v>7632</v>
      </c>
      <c r="O518" s="2">
        <f t="shared" si="51"/>
        <v>30528</v>
      </c>
      <c r="P518" s="2">
        <f t="shared" si="48"/>
        <v>9158.4</v>
      </c>
      <c r="Q518" s="2">
        <f t="shared" si="52"/>
        <v>36633.599999999999</v>
      </c>
      <c r="R518" s="18"/>
      <c r="S518" s="21">
        <f t="shared" si="49"/>
        <v>7784.64</v>
      </c>
      <c r="T518" s="21">
        <f t="shared" si="50"/>
        <v>31138.560000000001</v>
      </c>
    </row>
    <row r="519" spans="1:20" ht="24" x14ac:dyDescent="0.25">
      <c r="A519" s="4">
        <v>544</v>
      </c>
      <c r="B519" s="4" t="s">
        <v>9</v>
      </c>
      <c r="C519" s="17" t="s">
        <v>1055</v>
      </c>
      <c r="D519" s="17" t="s">
        <v>1056</v>
      </c>
      <c r="E519" s="6">
        <v>2012</v>
      </c>
      <c r="F519" s="5" t="s">
        <v>12</v>
      </c>
      <c r="G519" s="5" t="s">
        <v>13</v>
      </c>
      <c r="H519" s="7" t="s">
        <v>14</v>
      </c>
      <c r="I519" s="5" t="s">
        <v>15</v>
      </c>
      <c r="J519" s="8"/>
      <c r="K519" s="23">
        <v>5</v>
      </c>
      <c r="L519" s="9">
        <v>439.31800000000004</v>
      </c>
      <c r="M519" s="9">
        <v>2196.59</v>
      </c>
      <c r="N519" s="2">
        <v>65</v>
      </c>
      <c r="O519" s="2">
        <f t="shared" si="51"/>
        <v>325</v>
      </c>
      <c r="P519" s="2">
        <f t="shared" si="48"/>
        <v>78</v>
      </c>
      <c r="Q519" s="2">
        <f t="shared" si="52"/>
        <v>390</v>
      </c>
      <c r="R519" s="18"/>
      <c r="S519" s="21">
        <f t="shared" si="49"/>
        <v>66.3</v>
      </c>
      <c r="T519" s="21">
        <f t="shared" si="50"/>
        <v>331.5</v>
      </c>
    </row>
    <row r="520" spans="1:20" ht="24" x14ac:dyDescent="0.25">
      <c r="A520" s="4">
        <v>545</v>
      </c>
      <c r="B520" s="4" t="s">
        <v>9</v>
      </c>
      <c r="C520" s="17" t="s">
        <v>1057</v>
      </c>
      <c r="D520" s="17" t="s">
        <v>1058</v>
      </c>
      <c r="E520" s="6">
        <v>2012</v>
      </c>
      <c r="F520" s="5" t="s">
        <v>12</v>
      </c>
      <c r="G520" s="5" t="s">
        <v>13</v>
      </c>
      <c r="H520" s="7" t="s">
        <v>14</v>
      </c>
      <c r="I520" s="5" t="s">
        <v>15</v>
      </c>
      <c r="J520" s="8"/>
      <c r="K520" s="23">
        <f>4-1</f>
        <v>3</v>
      </c>
      <c r="L520" s="9">
        <v>1314.2075</v>
      </c>
      <c r="M520" s="9">
        <f t="shared" ref="M520:M521" si="53">J520*L520</f>
        <v>0</v>
      </c>
      <c r="N520" s="2">
        <v>193</v>
      </c>
      <c r="O520" s="2">
        <f t="shared" si="51"/>
        <v>579</v>
      </c>
      <c r="P520" s="2">
        <f t="shared" si="48"/>
        <v>231.6</v>
      </c>
      <c r="Q520" s="2">
        <f t="shared" si="52"/>
        <v>694.8</v>
      </c>
      <c r="R520" s="18" t="s">
        <v>1768</v>
      </c>
      <c r="S520" s="21">
        <f t="shared" si="49"/>
        <v>196.85999999999999</v>
      </c>
      <c r="T520" s="21">
        <f t="shared" si="50"/>
        <v>590.57999999999993</v>
      </c>
    </row>
    <row r="521" spans="1:20" ht="24" x14ac:dyDescent="0.25">
      <c r="A521" s="4">
        <v>546</v>
      </c>
      <c r="B521" s="4" t="s">
        <v>9</v>
      </c>
      <c r="C521" s="17" t="s">
        <v>1059</v>
      </c>
      <c r="D521" s="17" t="s">
        <v>1060</v>
      </c>
      <c r="E521" s="6">
        <v>2012</v>
      </c>
      <c r="F521" s="5" t="s">
        <v>12</v>
      </c>
      <c r="G521" s="5" t="s">
        <v>13</v>
      </c>
      <c r="H521" s="7" t="s">
        <v>14</v>
      </c>
      <c r="I521" s="5" t="s">
        <v>15</v>
      </c>
      <c r="J521" s="8"/>
      <c r="K521" s="23">
        <f>43-4</f>
        <v>39</v>
      </c>
      <c r="L521" s="9">
        <v>435.76883720930238</v>
      </c>
      <c r="M521" s="9">
        <f t="shared" si="53"/>
        <v>0</v>
      </c>
      <c r="N521" s="2">
        <v>64</v>
      </c>
      <c r="O521" s="2">
        <f t="shared" si="51"/>
        <v>2496</v>
      </c>
      <c r="P521" s="2">
        <f t="shared" si="48"/>
        <v>76.8</v>
      </c>
      <c r="Q521" s="2">
        <f t="shared" si="52"/>
        <v>2995.2</v>
      </c>
      <c r="R521" s="18" t="s">
        <v>1769</v>
      </c>
      <c r="S521" s="21">
        <f t="shared" si="49"/>
        <v>65.28</v>
      </c>
      <c r="T521" s="21">
        <f t="shared" si="50"/>
        <v>2545.92</v>
      </c>
    </row>
    <row r="522" spans="1:20" ht="24" x14ac:dyDescent="0.25">
      <c r="A522" s="4">
        <v>549</v>
      </c>
      <c r="B522" s="4" t="s">
        <v>9</v>
      </c>
      <c r="C522" s="17" t="s">
        <v>1061</v>
      </c>
      <c r="D522" s="17" t="s">
        <v>1062</v>
      </c>
      <c r="E522" s="6">
        <v>2012</v>
      </c>
      <c r="F522" s="5" t="s">
        <v>12</v>
      </c>
      <c r="G522" s="5" t="s">
        <v>13</v>
      </c>
      <c r="H522" s="7" t="s">
        <v>14</v>
      </c>
      <c r="I522" s="5" t="s">
        <v>15</v>
      </c>
      <c r="J522" s="8"/>
      <c r="K522" s="23">
        <v>1</v>
      </c>
      <c r="L522" s="9">
        <v>382</v>
      </c>
      <c r="M522" s="19">
        <v>382</v>
      </c>
      <c r="N522" s="2">
        <v>56</v>
      </c>
      <c r="O522" s="2">
        <f t="shared" si="51"/>
        <v>56</v>
      </c>
      <c r="P522" s="2">
        <f t="shared" si="48"/>
        <v>67.2</v>
      </c>
      <c r="Q522" s="2">
        <f t="shared" si="52"/>
        <v>67.2</v>
      </c>
      <c r="R522" s="18"/>
      <c r="S522" s="21">
        <f t="shared" si="49"/>
        <v>57.120000000000005</v>
      </c>
      <c r="T522" s="21">
        <f t="shared" si="50"/>
        <v>57.120000000000005</v>
      </c>
    </row>
    <row r="523" spans="1:20" ht="24" x14ac:dyDescent="0.25">
      <c r="A523" s="4">
        <v>550</v>
      </c>
      <c r="B523" s="4" t="s">
        <v>9</v>
      </c>
      <c r="C523" s="17" t="s">
        <v>1063</v>
      </c>
      <c r="D523" s="17" t="s">
        <v>1064</v>
      </c>
      <c r="E523" s="6">
        <v>2012</v>
      </c>
      <c r="F523" s="5" t="s">
        <v>12</v>
      </c>
      <c r="G523" s="5" t="s">
        <v>13</v>
      </c>
      <c r="H523" s="7" t="s">
        <v>14</v>
      </c>
      <c r="I523" s="5" t="s">
        <v>15</v>
      </c>
      <c r="J523" s="8"/>
      <c r="K523" s="23">
        <v>11</v>
      </c>
      <c r="L523" s="9">
        <v>439.30636363636364</v>
      </c>
      <c r="M523" s="9">
        <v>4832.37</v>
      </c>
      <c r="N523" s="2">
        <v>65</v>
      </c>
      <c r="O523" s="2">
        <f t="shared" si="51"/>
        <v>715</v>
      </c>
      <c r="P523" s="2">
        <f t="shared" si="48"/>
        <v>78</v>
      </c>
      <c r="Q523" s="2">
        <f t="shared" si="52"/>
        <v>858</v>
      </c>
      <c r="R523" s="18"/>
      <c r="S523" s="21">
        <f t="shared" si="49"/>
        <v>66.3</v>
      </c>
      <c r="T523" s="21">
        <f t="shared" si="50"/>
        <v>729.3</v>
      </c>
    </row>
    <row r="524" spans="1:20" ht="24" x14ac:dyDescent="0.25">
      <c r="A524" s="4">
        <v>551</v>
      </c>
      <c r="B524" s="4" t="s">
        <v>9</v>
      </c>
      <c r="C524" s="17" t="s">
        <v>1065</v>
      </c>
      <c r="D524" s="17" t="s">
        <v>1066</v>
      </c>
      <c r="E524" s="6">
        <v>2012</v>
      </c>
      <c r="F524" s="5" t="s">
        <v>12</v>
      </c>
      <c r="G524" s="5" t="s">
        <v>13</v>
      </c>
      <c r="H524" s="7" t="s">
        <v>14</v>
      </c>
      <c r="I524" s="5" t="s">
        <v>15</v>
      </c>
      <c r="J524" s="8"/>
      <c r="K524" s="23">
        <v>5</v>
      </c>
      <c r="L524" s="9">
        <v>656.524</v>
      </c>
      <c r="M524" s="9">
        <v>3282.62</v>
      </c>
      <c r="N524" s="2">
        <v>96</v>
      </c>
      <c r="O524" s="2">
        <f t="shared" si="51"/>
        <v>480</v>
      </c>
      <c r="P524" s="2">
        <f t="shared" si="48"/>
        <v>115.19999999999999</v>
      </c>
      <c r="Q524" s="2">
        <f t="shared" si="52"/>
        <v>576</v>
      </c>
      <c r="R524" s="18"/>
      <c r="S524" s="21">
        <f t="shared" si="49"/>
        <v>97.919999999999987</v>
      </c>
      <c r="T524" s="21">
        <f t="shared" si="50"/>
        <v>489.59999999999997</v>
      </c>
    </row>
    <row r="525" spans="1:20" ht="24" x14ac:dyDescent="0.25">
      <c r="A525" s="4">
        <v>552</v>
      </c>
      <c r="B525" s="4" t="s">
        <v>9</v>
      </c>
      <c r="C525" s="17" t="s">
        <v>1067</v>
      </c>
      <c r="D525" s="17" t="s">
        <v>1068</v>
      </c>
      <c r="E525" s="6">
        <v>2012</v>
      </c>
      <c r="F525" s="5" t="s">
        <v>12</v>
      </c>
      <c r="G525" s="5" t="s">
        <v>13</v>
      </c>
      <c r="H525" s="7" t="s">
        <v>14</v>
      </c>
      <c r="I525" s="5" t="s">
        <v>15</v>
      </c>
      <c r="J525" s="8"/>
      <c r="K525" s="23">
        <f>4-1</f>
        <v>3</v>
      </c>
      <c r="L525" s="9">
        <v>683.47</v>
      </c>
      <c r="M525" s="9">
        <f>J525*L525</f>
        <v>0</v>
      </c>
      <c r="N525" s="2">
        <v>100</v>
      </c>
      <c r="O525" s="2">
        <f t="shared" si="51"/>
        <v>300</v>
      </c>
      <c r="P525" s="2">
        <f t="shared" si="48"/>
        <v>120</v>
      </c>
      <c r="Q525" s="2">
        <f t="shared" si="52"/>
        <v>360</v>
      </c>
      <c r="R525" s="18" t="s">
        <v>1770</v>
      </c>
      <c r="S525" s="21">
        <f t="shared" si="49"/>
        <v>102</v>
      </c>
      <c r="T525" s="21">
        <f t="shared" si="50"/>
        <v>306</v>
      </c>
    </row>
    <row r="526" spans="1:20" ht="24" x14ac:dyDescent="0.25">
      <c r="A526" s="4">
        <v>553</v>
      </c>
      <c r="B526" s="4" t="s">
        <v>9</v>
      </c>
      <c r="C526" s="17" t="s">
        <v>1069</v>
      </c>
      <c r="D526" s="17" t="s">
        <v>1070</v>
      </c>
      <c r="E526" s="6">
        <v>2012</v>
      </c>
      <c r="F526" s="5" t="s">
        <v>12</v>
      </c>
      <c r="G526" s="5" t="s">
        <v>13</v>
      </c>
      <c r="H526" s="7" t="s">
        <v>14</v>
      </c>
      <c r="I526" s="5" t="s">
        <v>15</v>
      </c>
      <c r="J526" s="8"/>
      <c r="K526" s="23">
        <v>25</v>
      </c>
      <c r="L526" s="9">
        <v>645.84320000000002</v>
      </c>
      <c r="M526" s="9">
        <v>16146.08</v>
      </c>
      <c r="N526" s="2">
        <v>95</v>
      </c>
      <c r="O526" s="2">
        <f t="shared" si="51"/>
        <v>2375</v>
      </c>
      <c r="P526" s="2">
        <f t="shared" si="48"/>
        <v>114</v>
      </c>
      <c r="Q526" s="2">
        <f t="shared" si="52"/>
        <v>2850</v>
      </c>
      <c r="R526" s="18"/>
      <c r="S526" s="21">
        <f t="shared" si="49"/>
        <v>96.899999999999991</v>
      </c>
      <c r="T526" s="21">
        <f t="shared" si="50"/>
        <v>2422.5</v>
      </c>
    </row>
    <row r="527" spans="1:20" ht="24" x14ac:dyDescent="0.25">
      <c r="A527" s="4">
        <v>554</v>
      </c>
      <c r="B527" s="4" t="s">
        <v>9</v>
      </c>
      <c r="C527" s="17" t="s">
        <v>1071</v>
      </c>
      <c r="D527" s="17" t="s">
        <v>1072</v>
      </c>
      <c r="E527" s="6">
        <v>2012</v>
      </c>
      <c r="F527" s="5" t="s">
        <v>12</v>
      </c>
      <c r="G527" s="5" t="s">
        <v>13</v>
      </c>
      <c r="H527" s="7" t="s">
        <v>14</v>
      </c>
      <c r="I527" s="5" t="s">
        <v>15</v>
      </c>
      <c r="J527" s="8"/>
      <c r="K527" s="23">
        <v>7</v>
      </c>
      <c r="L527" s="9">
        <v>593.61571428571438</v>
      </c>
      <c r="M527" s="9">
        <v>4155.3100000000004</v>
      </c>
      <c r="N527" s="2">
        <v>87</v>
      </c>
      <c r="O527" s="2">
        <f t="shared" si="51"/>
        <v>609</v>
      </c>
      <c r="P527" s="2">
        <f t="shared" si="48"/>
        <v>104.39999999999999</v>
      </c>
      <c r="Q527" s="2">
        <f t="shared" si="52"/>
        <v>730.8</v>
      </c>
      <c r="R527" s="18"/>
      <c r="S527" s="21">
        <f t="shared" si="49"/>
        <v>88.739999999999981</v>
      </c>
      <c r="T527" s="21">
        <f t="shared" si="50"/>
        <v>621.17999999999995</v>
      </c>
    </row>
    <row r="528" spans="1:20" ht="24" x14ac:dyDescent="0.25">
      <c r="A528" s="4">
        <v>555</v>
      </c>
      <c r="B528" s="4" t="s">
        <v>9</v>
      </c>
      <c r="C528" s="17" t="s">
        <v>1073</v>
      </c>
      <c r="D528" s="17" t="s">
        <v>1074</v>
      </c>
      <c r="E528" s="6">
        <v>2012</v>
      </c>
      <c r="F528" s="5" t="s">
        <v>12</v>
      </c>
      <c r="G528" s="5" t="s">
        <v>13</v>
      </c>
      <c r="H528" s="7" t="s">
        <v>14</v>
      </c>
      <c r="I528" s="5" t="s">
        <v>15</v>
      </c>
      <c r="J528" s="8"/>
      <c r="K528" s="23">
        <v>18</v>
      </c>
      <c r="L528" s="9">
        <v>663.90944444444449</v>
      </c>
      <c r="M528" s="9">
        <v>11950.37</v>
      </c>
      <c r="N528" s="2">
        <v>98</v>
      </c>
      <c r="O528" s="2">
        <f t="shared" si="51"/>
        <v>1764</v>
      </c>
      <c r="P528" s="2">
        <f t="shared" si="48"/>
        <v>117.6</v>
      </c>
      <c r="Q528" s="2">
        <f t="shared" si="52"/>
        <v>2116.7999999999997</v>
      </c>
      <c r="R528" s="18"/>
      <c r="S528" s="21">
        <f t="shared" si="49"/>
        <v>99.96</v>
      </c>
      <c r="T528" s="21">
        <f t="shared" si="50"/>
        <v>1799.2799999999997</v>
      </c>
    </row>
    <row r="529" spans="1:20" ht="24" x14ac:dyDescent="0.25">
      <c r="A529" s="4">
        <v>556</v>
      </c>
      <c r="B529" s="4" t="s">
        <v>9</v>
      </c>
      <c r="C529" s="17" t="s">
        <v>1075</v>
      </c>
      <c r="D529" s="17" t="s">
        <v>1076</v>
      </c>
      <c r="E529" s="6">
        <v>2012</v>
      </c>
      <c r="F529" s="5" t="s">
        <v>12</v>
      </c>
      <c r="G529" s="5" t="s">
        <v>13</v>
      </c>
      <c r="H529" s="7" t="s">
        <v>14</v>
      </c>
      <c r="I529" s="5" t="s">
        <v>15</v>
      </c>
      <c r="J529" s="8"/>
      <c r="K529" s="23">
        <v>1</v>
      </c>
      <c r="L529" s="9">
        <v>653.19000000000005</v>
      </c>
      <c r="M529" s="19">
        <v>653.19000000000005</v>
      </c>
      <c r="N529" s="2">
        <v>96</v>
      </c>
      <c r="O529" s="2">
        <f t="shared" si="51"/>
        <v>96</v>
      </c>
      <c r="P529" s="2">
        <f t="shared" si="48"/>
        <v>115.19999999999999</v>
      </c>
      <c r="Q529" s="2">
        <f t="shared" si="52"/>
        <v>115.19999999999999</v>
      </c>
      <c r="R529" s="18"/>
      <c r="S529" s="21">
        <f t="shared" si="49"/>
        <v>97.919999999999987</v>
      </c>
      <c r="T529" s="21">
        <f t="shared" si="50"/>
        <v>97.919999999999987</v>
      </c>
    </row>
    <row r="530" spans="1:20" ht="24" x14ac:dyDescent="0.25">
      <c r="A530" s="4">
        <v>557</v>
      </c>
      <c r="B530" s="4" t="s">
        <v>9</v>
      </c>
      <c r="C530" s="17" t="s">
        <v>1077</v>
      </c>
      <c r="D530" s="17" t="s">
        <v>1078</v>
      </c>
      <c r="E530" s="6">
        <v>2012</v>
      </c>
      <c r="F530" s="5" t="s">
        <v>12</v>
      </c>
      <c r="G530" s="5" t="s">
        <v>13</v>
      </c>
      <c r="H530" s="7" t="s">
        <v>14</v>
      </c>
      <c r="I530" s="5" t="s">
        <v>15</v>
      </c>
      <c r="J530" s="8"/>
      <c r="K530" s="23">
        <v>10</v>
      </c>
      <c r="L530" s="9">
        <v>653.19399999999996</v>
      </c>
      <c r="M530" s="9">
        <v>6531.94</v>
      </c>
      <c r="N530" s="2">
        <v>96</v>
      </c>
      <c r="O530" s="2">
        <f t="shared" si="51"/>
        <v>960</v>
      </c>
      <c r="P530" s="2">
        <f t="shared" si="48"/>
        <v>115.19999999999999</v>
      </c>
      <c r="Q530" s="2">
        <f t="shared" si="52"/>
        <v>1152</v>
      </c>
      <c r="R530" s="18"/>
      <c r="S530" s="21">
        <f t="shared" si="49"/>
        <v>97.919999999999987</v>
      </c>
      <c r="T530" s="21">
        <f t="shared" si="50"/>
        <v>979.19999999999993</v>
      </c>
    </row>
    <row r="531" spans="1:20" ht="24" x14ac:dyDescent="0.25">
      <c r="A531" s="4">
        <v>558</v>
      </c>
      <c r="B531" s="4" t="s">
        <v>9</v>
      </c>
      <c r="C531" s="17" t="s">
        <v>1079</v>
      </c>
      <c r="D531" s="17" t="s">
        <v>1080</v>
      </c>
      <c r="E531" s="6">
        <v>2012</v>
      </c>
      <c r="F531" s="5" t="s">
        <v>12</v>
      </c>
      <c r="G531" s="5" t="s">
        <v>13</v>
      </c>
      <c r="H531" s="7" t="s">
        <v>14</v>
      </c>
      <c r="I531" s="5" t="s">
        <v>15</v>
      </c>
      <c r="J531" s="8"/>
      <c r="K531" s="23">
        <v>15</v>
      </c>
      <c r="L531" s="9">
        <v>653.19399999999996</v>
      </c>
      <c r="M531" s="9">
        <v>9797.91</v>
      </c>
      <c r="N531" s="2">
        <v>96</v>
      </c>
      <c r="O531" s="2">
        <f t="shared" si="51"/>
        <v>1440</v>
      </c>
      <c r="P531" s="2">
        <f t="shared" si="48"/>
        <v>115.19999999999999</v>
      </c>
      <c r="Q531" s="2">
        <f t="shared" si="52"/>
        <v>1728</v>
      </c>
      <c r="R531" s="18"/>
      <c r="S531" s="21">
        <f t="shared" si="49"/>
        <v>97.919999999999987</v>
      </c>
      <c r="T531" s="21">
        <f t="shared" si="50"/>
        <v>1468.8000000000002</v>
      </c>
    </row>
    <row r="532" spans="1:20" ht="24" x14ac:dyDescent="0.25">
      <c r="A532" s="4">
        <v>559</v>
      </c>
      <c r="B532" s="4" t="s">
        <v>9</v>
      </c>
      <c r="C532" s="17" t="s">
        <v>1081</v>
      </c>
      <c r="D532" s="17" t="s">
        <v>1082</v>
      </c>
      <c r="E532" s="6">
        <v>2012</v>
      </c>
      <c r="F532" s="5" t="s">
        <v>12</v>
      </c>
      <c r="G532" s="5" t="s">
        <v>13</v>
      </c>
      <c r="H532" s="7" t="s">
        <v>14</v>
      </c>
      <c r="I532" s="5" t="s">
        <v>15</v>
      </c>
      <c r="J532" s="8"/>
      <c r="K532" s="23">
        <v>2</v>
      </c>
      <c r="L532" s="9">
        <v>15837.05</v>
      </c>
      <c r="M532" s="9">
        <v>31674.1</v>
      </c>
      <c r="N532" s="2">
        <v>2328</v>
      </c>
      <c r="O532" s="2">
        <f t="shared" si="51"/>
        <v>4656</v>
      </c>
      <c r="P532" s="2">
        <f t="shared" si="48"/>
        <v>2793.6</v>
      </c>
      <c r="Q532" s="2">
        <f t="shared" si="52"/>
        <v>5587.2</v>
      </c>
      <c r="R532" s="18"/>
      <c r="S532" s="21">
        <f t="shared" si="49"/>
        <v>2374.56</v>
      </c>
      <c r="T532" s="21">
        <f t="shared" si="50"/>
        <v>4749.12</v>
      </c>
    </row>
    <row r="533" spans="1:20" ht="48" x14ac:dyDescent="0.25">
      <c r="A533" s="4">
        <v>560</v>
      </c>
      <c r="B533" s="4" t="s">
        <v>9</v>
      </c>
      <c r="C533" s="17" t="s">
        <v>1083</v>
      </c>
      <c r="D533" s="17" t="s">
        <v>1084</v>
      </c>
      <c r="E533" s="6">
        <v>2012</v>
      </c>
      <c r="F533" s="5" t="s">
        <v>12</v>
      </c>
      <c r="G533" s="5" t="s">
        <v>13</v>
      </c>
      <c r="H533" s="7" t="s">
        <v>14</v>
      </c>
      <c r="I533" s="5" t="s">
        <v>15</v>
      </c>
      <c r="J533" s="8"/>
      <c r="K533" s="23">
        <v>1</v>
      </c>
      <c r="L533" s="9">
        <v>100382.22</v>
      </c>
      <c r="M533" s="9">
        <v>100382.22</v>
      </c>
      <c r="N533" s="2">
        <v>14755</v>
      </c>
      <c r="O533" s="2">
        <f t="shared" si="51"/>
        <v>14755</v>
      </c>
      <c r="P533" s="2">
        <f t="shared" si="48"/>
        <v>17706</v>
      </c>
      <c r="Q533" s="2">
        <f t="shared" si="52"/>
        <v>17706</v>
      </c>
      <c r="R533" s="18"/>
      <c r="S533" s="21">
        <f t="shared" si="49"/>
        <v>15050.1</v>
      </c>
      <c r="T533" s="21">
        <f t="shared" si="50"/>
        <v>15050.1</v>
      </c>
    </row>
    <row r="534" spans="1:20" ht="48" x14ac:dyDescent="0.25">
      <c r="A534" s="4">
        <v>561</v>
      </c>
      <c r="B534" s="4" t="s">
        <v>9</v>
      </c>
      <c r="C534" s="17" t="s">
        <v>1085</v>
      </c>
      <c r="D534" s="17" t="s">
        <v>1086</v>
      </c>
      <c r="E534" s="6">
        <v>2012</v>
      </c>
      <c r="F534" s="5" t="s">
        <v>12</v>
      </c>
      <c r="G534" s="5" t="s">
        <v>13</v>
      </c>
      <c r="H534" s="7" t="s">
        <v>14</v>
      </c>
      <c r="I534" s="5" t="s">
        <v>15</v>
      </c>
      <c r="J534" s="8"/>
      <c r="K534" s="23">
        <v>1</v>
      </c>
      <c r="L534" s="9">
        <v>100382.22</v>
      </c>
      <c r="M534" s="9">
        <v>100382.22</v>
      </c>
      <c r="N534" s="2">
        <v>14755</v>
      </c>
      <c r="O534" s="2">
        <f t="shared" si="51"/>
        <v>14755</v>
      </c>
      <c r="P534" s="2">
        <f t="shared" si="48"/>
        <v>17706</v>
      </c>
      <c r="Q534" s="2">
        <f t="shared" si="52"/>
        <v>17706</v>
      </c>
      <c r="R534" s="18"/>
      <c r="S534" s="21">
        <f t="shared" si="49"/>
        <v>15050.1</v>
      </c>
      <c r="T534" s="21">
        <f t="shared" si="50"/>
        <v>15050.1</v>
      </c>
    </row>
    <row r="535" spans="1:20" ht="24" x14ac:dyDescent="0.25">
      <c r="A535" s="4">
        <v>562</v>
      </c>
      <c r="B535" s="4" t="s">
        <v>9</v>
      </c>
      <c r="C535" s="17" t="s">
        <v>1087</v>
      </c>
      <c r="D535" s="17" t="s">
        <v>1088</v>
      </c>
      <c r="E535" s="6">
        <v>2012</v>
      </c>
      <c r="F535" s="5" t="s">
        <v>12</v>
      </c>
      <c r="G535" s="5" t="s">
        <v>13</v>
      </c>
      <c r="H535" s="7" t="s">
        <v>14</v>
      </c>
      <c r="I535" s="5" t="s">
        <v>15</v>
      </c>
      <c r="J535" s="8"/>
      <c r="K535" s="23">
        <v>2</v>
      </c>
      <c r="L535" s="9">
        <v>60400.91</v>
      </c>
      <c r="M535" s="9">
        <v>120801.82</v>
      </c>
      <c r="N535" s="2">
        <v>8878</v>
      </c>
      <c r="O535" s="2">
        <f t="shared" si="51"/>
        <v>17756</v>
      </c>
      <c r="P535" s="2">
        <f t="shared" si="48"/>
        <v>10653.6</v>
      </c>
      <c r="Q535" s="2">
        <f t="shared" si="52"/>
        <v>21307.200000000001</v>
      </c>
      <c r="R535" s="18"/>
      <c r="S535" s="21">
        <f t="shared" si="49"/>
        <v>9055.56</v>
      </c>
      <c r="T535" s="21">
        <f t="shared" si="50"/>
        <v>18111.12</v>
      </c>
    </row>
    <row r="536" spans="1:20" ht="24" x14ac:dyDescent="0.25">
      <c r="A536" s="4">
        <v>563</v>
      </c>
      <c r="B536" s="4" t="s">
        <v>9</v>
      </c>
      <c r="C536" s="17" t="s">
        <v>1089</v>
      </c>
      <c r="D536" s="17" t="s">
        <v>1090</v>
      </c>
      <c r="E536" s="6">
        <v>2012</v>
      </c>
      <c r="F536" s="5" t="s">
        <v>12</v>
      </c>
      <c r="G536" s="5" t="s">
        <v>13</v>
      </c>
      <c r="H536" s="7" t="s">
        <v>14</v>
      </c>
      <c r="I536" s="5" t="s">
        <v>15</v>
      </c>
      <c r="J536" s="8"/>
      <c r="K536" s="23">
        <v>4</v>
      </c>
      <c r="L536" s="9">
        <v>9700.7425000000003</v>
      </c>
      <c r="M536" s="9">
        <v>38802.97</v>
      </c>
      <c r="N536" s="2">
        <v>1426</v>
      </c>
      <c r="O536" s="2">
        <f t="shared" si="51"/>
        <v>5704</v>
      </c>
      <c r="P536" s="2">
        <f t="shared" si="48"/>
        <v>1711.2</v>
      </c>
      <c r="Q536" s="2">
        <f t="shared" si="52"/>
        <v>6844.8</v>
      </c>
      <c r="R536" s="18"/>
      <c r="S536" s="21">
        <f t="shared" si="49"/>
        <v>1454.5200000000002</v>
      </c>
      <c r="T536" s="21">
        <f t="shared" si="50"/>
        <v>5818.0800000000008</v>
      </c>
    </row>
    <row r="537" spans="1:20" ht="24" x14ac:dyDescent="0.25">
      <c r="A537" s="4">
        <v>564</v>
      </c>
      <c r="B537" s="4" t="s">
        <v>9</v>
      </c>
      <c r="C537" s="17" t="s">
        <v>1091</v>
      </c>
      <c r="D537" s="17" t="s">
        <v>1092</v>
      </c>
      <c r="E537" s="6">
        <v>2012</v>
      </c>
      <c r="F537" s="5" t="s">
        <v>12</v>
      </c>
      <c r="G537" s="5" t="s">
        <v>13</v>
      </c>
      <c r="H537" s="7" t="s">
        <v>14</v>
      </c>
      <c r="I537" s="5" t="s">
        <v>15</v>
      </c>
      <c r="J537" s="8"/>
      <c r="K537" s="23">
        <v>5</v>
      </c>
      <c r="L537" s="9">
        <v>37605.234000000004</v>
      </c>
      <c r="M537" s="9">
        <v>188026.17</v>
      </c>
      <c r="N537" s="2">
        <v>5527</v>
      </c>
      <c r="O537" s="2">
        <f t="shared" si="51"/>
        <v>27635</v>
      </c>
      <c r="P537" s="2">
        <f t="shared" si="48"/>
        <v>6632.4</v>
      </c>
      <c r="Q537" s="2">
        <f t="shared" si="52"/>
        <v>33162</v>
      </c>
      <c r="R537" s="18"/>
      <c r="S537" s="21">
        <f t="shared" si="49"/>
        <v>5637.54</v>
      </c>
      <c r="T537" s="21">
        <f t="shared" si="50"/>
        <v>28187.7</v>
      </c>
    </row>
    <row r="538" spans="1:20" ht="24" x14ac:dyDescent="0.25">
      <c r="A538" s="4">
        <v>565</v>
      </c>
      <c r="B538" s="4" t="s">
        <v>9</v>
      </c>
      <c r="C538" s="17" t="s">
        <v>1093</v>
      </c>
      <c r="D538" s="17" t="s">
        <v>1094</v>
      </c>
      <c r="E538" s="6">
        <v>2012</v>
      </c>
      <c r="F538" s="5" t="s">
        <v>12</v>
      </c>
      <c r="G538" s="5" t="s">
        <v>13</v>
      </c>
      <c r="H538" s="7" t="s">
        <v>14</v>
      </c>
      <c r="I538" s="5" t="s">
        <v>15</v>
      </c>
      <c r="J538" s="8"/>
      <c r="K538" s="23">
        <v>2</v>
      </c>
      <c r="L538" s="9">
        <v>43246.05</v>
      </c>
      <c r="M538" s="9">
        <v>86492.1</v>
      </c>
      <c r="N538" s="2">
        <v>6357</v>
      </c>
      <c r="O538" s="2">
        <f t="shared" si="51"/>
        <v>12714</v>
      </c>
      <c r="P538" s="2">
        <f t="shared" si="48"/>
        <v>7628.4</v>
      </c>
      <c r="Q538" s="2">
        <f t="shared" si="52"/>
        <v>15256.8</v>
      </c>
      <c r="R538" s="18"/>
      <c r="S538" s="21">
        <f t="shared" si="49"/>
        <v>6484.1399999999994</v>
      </c>
      <c r="T538" s="21">
        <f t="shared" si="50"/>
        <v>12968.279999999999</v>
      </c>
    </row>
    <row r="539" spans="1:20" ht="24" x14ac:dyDescent="0.25">
      <c r="A539" s="4">
        <v>566</v>
      </c>
      <c r="B539" s="4" t="s">
        <v>9</v>
      </c>
      <c r="C539" s="17" t="s">
        <v>1095</v>
      </c>
      <c r="D539" s="17" t="s">
        <v>1096</v>
      </c>
      <c r="E539" s="6">
        <v>2012</v>
      </c>
      <c r="F539" s="5" t="s">
        <v>12</v>
      </c>
      <c r="G539" s="5" t="s">
        <v>13</v>
      </c>
      <c r="H539" s="7" t="s">
        <v>14</v>
      </c>
      <c r="I539" s="5" t="s">
        <v>15</v>
      </c>
      <c r="J539" s="8"/>
      <c r="K539" s="23">
        <v>5</v>
      </c>
      <c r="L539" s="9">
        <v>43246.052000000003</v>
      </c>
      <c r="M539" s="9">
        <v>216230.26</v>
      </c>
      <c r="N539" s="2">
        <v>6357</v>
      </c>
      <c r="O539" s="2">
        <f t="shared" si="51"/>
        <v>31785</v>
      </c>
      <c r="P539" s="2">
        <f t="shared" si="48"/>
        <v>7628.4</v>
      </c>
      <c r="Q539" s="2">
        <f t="shared" si="52"/>
        <v>38142</v>
      </c>
      <c r="R539" s="18"/>
      <c r="S539" s="21">
        <f t="shared" si="49"/>
        <v>6484.1399999999994</v>
      </c>
      <c r="T539" s="21">
        <f t="shared" si="50"/>
        <v>32420.7</v>
      </c>
    </row>
    <row r="540" spans="1:20" ht="24" x14ac:dyDescent="0.25">
      <c r="A540" s="4">
        <v>567</v>
      </c>
      <c r="B540" s="4" t="s">
        <v>9</v>
      </c>
      <c r="C540" s="17" t="s">
        <v>1097</v>
      </c>
      <c r="D540" s="17" t="s">
        <v>1098</v>
      </c>
      <c r="E540" s="6">
        <v>2012</v>
      </c>
      <c r="F540" s="5" t="s">
        <v>12</v>
      </c>
      <c r="G540" s="5" t="s">
        <v>13</v>
      </c>
      <c r="H540" s="7" t="s">
        <v>14</v>
      </c>
      <c r="I540" s="5" t="s">
        <v>15</v>
      </c>
      <c r="J540" s="8"/>
      <c r="K540" s="23">
        <v>2</v>
      </c>
      <c r="L540" s="9">
        <v>127478.08</v>
      </c>
      <c r="M540" s="9">
        <v>254956.16</v>
      </c>
      <c r="N540" s="2">
        <v>18737</v>
      </c>
      <c r="O540" s="2">
        <f t="shared" si="51"/>
        <v>37474</v>
      </c>
      <c r="P540" s="2">
        <f t="shared" si="48"/>
        <v>22484.399999999998</v>
      </c>
      <c r="Q540" s="2">
        <f t="shared" si="52"/>
        <v>44968.799999999996</v>
      </c>
      <c r="R540" s="18"/>
      <c r="S540" s="21">
        <f t="shared" si="49"/>
        <v>19111.739999999998</v>
      </c>
      <c r="T540" s="21">
        <f t="shared" si="50"/>
        <v>38223.479999999996</v>
      </c>
    </row>
    <row r="541" spans="1:20" ht="24" x14ac:dyDescent="0.25">
      <c r="A541" s="4">
        <v>568</v>
      </c>
      <c r="B541" s="4" t="s">
        <v>9</v>
      </c>
      <c r="C541" s="17" t="s">
        <v>1099</v>
      </c>
      <c r="D541" s="17" t="s">
        <v>1100</v>
      </c>
      <c r="E541" s="6">
        <v>2012</v>
      </c>
      <c r="F541" s="5" t="s">
        <v>12</v>
      </c>
      <c r="G541" s="5" t="s">
        <v>13</v>
      </c>
      <c r="H541" s="7" t="s">
        <v>14</v>
      </c>
      <c r="I541" s="5" t="s">
        <v>15</v>
      </c>
      <c r="J541" s="8"/>
      <c r="K541" s="23">
        <v>10</v>
      </c>
      <c r="L541" s="9">
        <v>9664.0070000000014</v>
      </c>
      <c r="M541" s="9">
        <v>96640.07</v>
      </c>
      <c r="N541" s="2">
        <v>1420</v>
      </c>
      <c r="O541" s="2">
        <f t="shared" si="51"/>
        <v>14200</v>
      </c>
      <c r="P541" s="2">
        <f t="shared" si="48"/>
        <v>1704</v>
      </c>
      <c r="Q541" s="2">
        <f t="shared" si="52"/>
        <v>17040</v>
      </c>
      <c r="R541" s="18"/>
      <c r="S541" s="21">
        <f t="shared" si="49"/>
        <v>1448.3999999999999</v>
      </c>
      <c r="T541" s="21">
        <f t="shared" si="50"/>
        <v>14484</v>
      </c>
    </row>
    <row r="542" spans="1:20" ht="24" x14ac:dyDescent="0.25">
      <c r="A542" s="4">
        <v>569</v>
      </c>
      <c r="B542" s="4" t="s">
        <v>9</v>
      </c>
      <c r="C542" s="17" t="s">
        <v>1101</v>
      </c>
      <c r="D542" s="17" t="s">
        <v>1102</v>
      </c>
      <c r="E542" s="6">
        <v>2012</v>
      </c>
      <c r="F542" s="5" t="s">
        <v>12</v>
      </c>
      <c r="G542" s="5" t="s">
        <v>13</v>
      </c>
      <c r="H542" s="7" t="s">
        <v>14</v>
      </c>
      <c r="I542" s="5" t="s">
        <v>15</v>
      </c>
      <c r="J542" s="8"/>
      <c r="K542" s="23">
        <v>2</v>
      </c>
      <c r="L542" s="9">
        <v>8461.9500000000007</v>
      </c>
      <c r="M542" s="9">
        <v>16923.900000000001</v>
      </c>
      <c r="N542" s="2">
        <v>1244</v>
      </c>
      <c r="O542" s="2">
        <f t="shared" si="51"/>
        <v>2488</v>
      </c>
      <c r="P542" s="2">
        <f t="shared" si="48"/>
        <v>1492.8</v>
      </c>
      <c r="Q542" s="2">
        <f t="shared" si="52"/>
        <v>2985.6</v>
      </c>
      <c r="R542" s="18"/>
      <c r="S542" s="21">
        <f t="shared" si="49"/>
        <v>1268.8799999999999</v>
      </c>
      <c r="T542" s="21">
        <f t="shared" si="50"/>
        <v>2537.7599999999998</v>
      </c>
    </row>
    <row r="543" spans="1:20" ht="24" x14ac:dyDescent="0.25">
      <c r="A543" s="4">
        <v>570</v>
      </c>
      <c r="B543" s="4" t="s">
        <v>9</v>
      </c>
      <c r="C543" s="17" t="s">
        <v>1103</v>
      </c>
      <c r="D543" s="17" t="s">
        <v>1104</v>
      </c>
      <c r="E543" s="6">
        <v>2013</v>
      </c>
      <c r="F543" s="5" t="s">
        <v>12</v>
      </c>
      <c r="G543" s="5" t="s">
        <v>13</v>
      </c>
      <c r="H543" s="7" t="s">
        <v>14</v>
      </c>
      <c r="I543" s="5" t="s">
        <v>15</v>
      </c>
      <c r="J543" s="8"/>
      <c r="K543" s="23">
        <v>1</v>
      </c>
      <c r="L543" s="9">
        <v>4137.8500000000004</v>
      </c>
      <c r="M543" s="9">
        <v>4137.8500000000004</v>
      </c>
      <c r="N543" s="2">
        <v>875</v>
      </c>
      <c r="O543" s="2">
        <f t="shared" si="51"/>
        <v>875</v>
      </c>
      <c r="P543" s="2">
        <f t="shared" si="48"/>
        <v>1050</v>
      </c>
      <c r="Q543" s="2">
        <f t="shared" si="52"/>
        <v>1050</v>
      </c>
      <c r="R543" s="18"/>
      <c r="S543" s="21">
        <f t="shared" si="49"/>
        <v>892.5</v>
      </c>
      <c r="T543" s="21">
        <f t="shared" si="50"/>
        <v>892.5</v>
      </c>
    </row>
    <row r="544" spans="1:20" ht="24" x14ac:dyDescent="0.25">
      <c r="A544" s="4">
        <v>571</v>
      </c>
      <c r="B544" s="4" t="s">
        <v>9</v>
      </c>
      <c r="C544" s="17" t="s">
        <v>1105</v>
      </c>
      <c r="D544" s="17" t="s">
        <v>1106</v>
      </c>
      <c r="E544" s="6">
        <v>2013</v>
      </c>
      <c r="F544" s="5" t="s">
        <v>12</v>
      </c>
      <c r="G544" s="5" t="s">
        <v>13</v>
      </c>
      <c r="H544" s="7" t="s">
        <v>14</v>
      </c>
      <c r="I544" s="5" t="s">
        <v>15</v>
      </c>
      <c r="J544" s="8"/>
      <c r="K544" s="23">
        <v>1</v>
      </c>
      <c r="L544" s="9">
        <v>4137.8599999999997</v>
      </c>
      <c r="M544" s="9">
        <v>4137.8599999999997</v>
      </c>
      <c r="N544" s="2">
        <v>875</v>
      </c>
      <c r="O544" s="2">
        <f t="shared" si="51"/>
        <v>875</v>
      </c>
      <c r="P544" s="2">
        <f t="shared" si="48"/>
        <v>1050</v>
      </c>
      <c r="Q544" s="2">
        <f t="shared" si="52"/>
        <v>1050</v>
      </c>
      <c r="R544" s="18"/>
      <c r="S544" s="21">
        <f t="shared" si="49"/>
        <v>892.5</v>
      </c>
      <c r="T544" s="21">
        <f t="shared" si="50"/>
        <v>892.5</v>
      </c>
    </row>
    <row r="545" spans="1:20" ht="24" x14ac:dyDescent="0.25">
      <c r="A545" s="4">
        <v>572</v>
      </c>
      <c r="B545" s="4" t="s">
        <v>9</v>
      </c>
      <c r="C545" s="17" t="s">
        <v>1107</v>
      </c>
      <c r="D545" s="17" t="s">
        <v>1108</v>
      </c>
      <c r="E545" s="6">
        <v>2012</v>
      </c>
      <c r="F545" s="5" t="s">
        <v>12</v>
      </c>
      <c r="G545" s="5" t="s">
        <v>13</v>
      </c>
      <c r="H545" s="7" t="s">
        <v>14</v>
      </c>
      <c r="I545" s="5" t="s">
        <v>15</v>
      </c>
      <c r="J545" s="8"/>
      <c r="K545" s="23">
        <v>4</v>
      </c>
      <c r="L545" s="9">
        <v>206396.21</v>
      </c>
      <c r="M545" s="9">
        <v>825584.84</v>
      </c>
      <c r="N545" s="2">
        <v>30337</v>
      </c>
      <c r="O545" s="2">
        <f t="shared" si="51"/>
        <v>121348</v>
      </c>
      <c r="P545" s="2">
        <f t="shared" si="48"/>
        <v>36404.400000000001</v>
      </c>
      <c r="Q545" s="2">
        <f t="shared" si="52"/>
        <v>145617.60000000001</v>
      </c>
      <c r="R545" s="18"/>
      <c r="S545" s="21">
        <f t="shared" si="49"/>
        <v>30943.74</v>
      </c>
      <c r="T545" s="21">
        <f t="shared" si="50"/>
        <v>123774.96</v>
      </c>
    </row>
    <row r="546" spans="1:20" ht="24" x14ac:dyDescent="0.25">
      <c r="A546" s="4">
        <v>573</v>
      </c>
      <c r="B546" s="4" t="s">
        <v>9</v>
      </c>
      <c r="C546" s="17" t="s">
        <v>1109</v>
      </c>
      <c r="D546" s="17" t="s">
        <v>1110</v>
      </c>
      <c r="E546" s="6">
        <v>2012</v>
      </c>
      <c r="F546" s="5" t="s">
        <v>12</v>
      </c>
      <c r="G546" s="5" t="s">
        <v>13</v>
      </c>
      <c r="H546" s="7" t="s">
        <v>14</v>
      </c>
      <c r="I546" s="5" t="s">
        <v>15</v>
      </c>
      <c r="J546" s="8"/>
      <c r="K546" s="23">
        <v>3</v>
      </c>
      <c r="L546" s="9">
        <v>1105.1066666666668</v>
      </c>
      <c r="M546" s="9">
        <v>3315.32</v>
      </c>
      <c r="N546" s="2">
        <v>162</v>
      </c>
      <c r="O546" s="2">
        <f t="shared" si="51"/>
        <v>486</v>
      </c>
      <c r="P546" s="2">
        <f t="shared" si="48"/>
        <v>194.4</v>
      </c>
      <c r="Q546" s="2">
        <f t="shared" si="52"/>
        <v>583.19999999999993</v>
      </c>
      <c r="R546" s="18"/>
      <c r="S546" s="21">
        <f t="shared" si="49"/>
        <v>165.24</v>
      </c>
      <c r="T546" s="21">
        <f t="shared" si="50"/>
        <v>495.71999999999991</v>
      </c>
    </row>
    <row r="547" spans="1:20" ht="24" x14ac:dyDescent="0.25">
      <c r="A547" s="4">
        <v>574</v>
      </c>
      <c r="B547" s="4" t="s">
        <v>9</v>
      </c>
      <c r="C547" s="17" t="s">
        <v>1111</v>
      </c>
      <c r="D547" s="17" t="s">
        <v>1112</v>
      </c>
      <c r="E547" s="6">
        <v>2016</v>
      </c>
      <c r="F547" s="5" t="s">
        <v>12</v>
      </c>
      <c r="G547" s="5" t="s">
        <v>13</v>
      </c>
      <c r="H547" s="7" t="s">
        <v>14</v>
      </c>
      <c r="I547" s="5" t="s">
        <v>15</v>
      </c>
      <c r="J547" s="8"/>
      <c r="K547" s="23">
        <v>4</v>
      </c>
      <c r="L547" s="9">
        <v>2306.7460000000001</v>
      </c>
      <c r="M547" s="9">
        <f t="shared" ref="M547:M548" si="54">J547*L547</f>
        <v>0</v>
      </c>
      <c r="N547" s="2">
        <v>731</v>
      </c>
      <c r="O547" s="2">
        <f t="shared" si="51"/>
        <v>2924</v>
      </c>
      <c r="P547" s="2">
        <f t="shared" si="48"/>
        <v>877.19999999999993</v>
      </c>
      <c r="Q547" s="2">
        <f t="shared" si="52"/>
        <v>3508.7999999999997</v>
      </c>
      <c r="R547" s="18" t="s">
        <v>1741</v>
      </c>
      <c r="S547" s="21">
        <f t="shared" si="49"/>
        <v>745.61999999999989</v>
      </c>
      <c r="T547" s="21">
        <f t="shared" si="50"/>
        <v>2982.4799999999996</v>
      </c>
    </row>
    <row r="548" spans="1:20" ht="24" x14ac:dyDescent="0.25">
      <c r="A548" s="4">
        <v>575</v>
      </c>
      <c r="B548" s="4" t="s">
        <v>9</v>
      </c>
      <c r="C548" s="17" t="s">
        <v>1113</v>
      </c>
      <c r="D548" s="17" t="s">
        <v>1114</v>
      </c>
      <c r="E548" s="6">
        <v>2016</v>
      </c>
      <c r="F548" s="5" t="s">
        <v>12</v>
      </c>
      <c r="G548" s="5" t="s">
        <v>13</v>
      </c>
      <c r="H548" s="7" t="s">
        <v>14</v>
      </c>
      <c r="I548" s="5" t="s">
        <v>15</v>
      </c>
      <c r="J548" s="8"/>
      <c r="K548" s="23">
        <v>37</v>
      </c>
      <c r="L548" s="9">
        <v>3564.7649999999999</v>
      </c>
      <c r="M548" s="9">
        <f t="shared" si="54"/>
        <v>0</v>
      </c>
      <c r="N548" s="2">
        <v>1130</v>
      </c>
      <c r="O548" s="2">
        <f t="shared" si="51"/>
        <v>41810</v>
      </c>
      <c r="P548" s="2">
        <f t="shared" si="48"/>
        <v>1356</v>
      </c>
      <c r="Q548" s="2">
        <f t="shared" si="52"/>
        <v>50172</v>
      </c>
      <c r="R548" s="18" t="s">
        <v>1742</v>
      </c>
      <c r="S548" s="21">
        <f t="shared" si="49"/>
        <v>1152.6000000000001</v>
      </c>
      <c r="T548" s="21">
        <f t="shared" si="50"/>
        <v>42646.200000000004</v>
      </c>
    </row>
    <row r="549" spans="1:20" ht="36" x14ac:dyDescent="0.25">
      <c r="A549" s="4">
        <v>576</v>
      </c>
      <c r="B549" s="4" t="s">
        <v>9</v>
      </c>
      <c r="C549" s="17" t="s">
        <v>1115</v>
      </c>
      <c r="D549" s="17" t="s">
        <v>1116</v>
      </c>
      <c r="E549" s="6">
        <v>2014</v>
      </c>
      <c r="F549" s="5" t="s">
        <v>12</v>
      </c>
      <c r="G549" s="5" t="s">
        <v>13</v>
      </c>
      <c r="H549" s="7" t="s">
        <v>14</v>
      </c>
      <c r="I549" s="5" t="s">
        <v>15</v>
      </c>
      <c r="J549" s="8"/>
      <c r="K549" s="23">
        <v>1</v>
      </c>
      <c r="L549" s="9">
        <v>6120.09</v>
      </c>
      <c r="M549" s="9">
        <v>6120.09</v>
      </c>
      <c r="N549" s="2">
        <v>1731</v>
      </c>
      <c r="O549" s="2">
        <f t="shared" si="51"/>
        <v>1731</v>
      </c>
      <c r="P549" s="2">
        <f t="shared" si="48"/>
        <v>2077.1999999999998</v>
      </c>
      <c r="Q549" s="2">
        <f t="shared" si="52"/>
        <v>2077.1999999999998</v>
      </c>
      <c r="R549" s="18"/>
      <c r="S549" s="21">
        <f t="shared" si="49"/>
        <v>1765.62</v>
      </c>
      <c r="T549" s="21">
        <f t="shared" si="50"/>
        <v>1765.62</v>
      </c>
    </row>
    <row r="550" spans="1:20" ht="24" x14ac:dyDescent="0.25">
      <c r="A550" s="4">
        <v>577</v>
      </c>
      <c r="B550" s="4" t="s">
        <v>9</v>
      </c>
      <c r="C550" s="17" t="s">
        <v>1117</v>
      </c>
      <c r="D550" s="17" t="s">
        <v>1118</v>
      </c>
      <c r="E550" s="6">
        <v>2014</v>
      </c>
      <c r="F550" s="5" t="s">
        <v>12</v>
      </c>
      <c r="G550" s="5" t="s">
        <v>13</v>
      </c>
      <c r="H550" s="7" t="s">
        <v>14</v>
      </c>
      <c r="I550" s="5" t="s">
        <v>15</v>
      </c>
      <c r="J550" s="8"/>
      <c r="K550" s="23">
        <v>18</v>
      </c>
      <c r="L550" s="9">
        <v>3797.8172222222224</v>
      </c>
      <c r="M550" s="9">
        <v>68360.710000000006</v>
      </c>
      <c r="N550" s="2">
        <v>1074</v>
      </c>
      <c r="O550" s="2">
        <f t="shared" si="51"/>
        <v>19332</v>
      </c>
      <c r="P550" s="2">
        <f t="shared" si="48"/>
        <v>1288.8</v>
      </c>
      <c r="Q550" s="2">
        <f t="shared" si="52"/>
        <v>23198.399999999998</v>
      </c>
      <c r="R550" s="18"/>
      <c r="S550" s="21">
        <f t="shared" si="49"/>
        <v>1095.48</v>
      </c>
      <c r="T550" s="21">
        <f t="shared" si="50"/>
        <v>19718.64</v>
      </c>
    </row>
    <row r="551" spans="1:20" ht="24" x14ac:dyDescent="0.25">
      <c r="A551" s="4">
        <v>578</v>
      </c>
      <c r="B551" s="4" t="s">
        <v>9</v>
      </c>
      <c r="C551" s="17" t="s">
        <v>1119</v>
      </c>
      <c r="D551" s="17" t="s">
        <v>1120</v>
      </c>
      <c r="E551" s="6">
        <v>2014</v>
      </c>
      <c r="F551" s="5" t="s">
        <v>12</v>
      </c>
      <c r="G551" s="5" t="s">
        <v>13</v>
      </c>
      <c r="H551" s="7" t="s">
        <v>14</v>
      </c>
      <c r="I551" s="5" t="s">
        <v>15</v>
      </c>
      <c r="J551" s="8"/>
      <c r="K551" s="23">
        <v>27</v>
      </c>
      <c r="L551" s="9">
        <v>46.40259259259259</v>
      </c>
      <c r="M551" s="9">
        <v>1252.8699999999999</v>
      </c>
      <c r="N551" s="2">
        <v>10</v>
      </c>
      <c r="O551" s="2">
        <f t="shared" si="51"/>
        <v>270</v>
      </c>
      <c r="P551" s="2">
        <f t="shared" si="48"/>
        <v>12</v>
      </c>
      <c r="Q551" s="2">
        <f t="shared" si="52"/>
        <v>324</v>
      </c>
      <c r="R551" s="18"/>
      <c r="S551" s="21">
        <f t="shared" si="49"/>
        <v>10.199999999999999</v>
      </c>
      <c r="T551" s="21">
        <f t="shared" si="50"/>
        <v>275.40000000000003</v>
      </c>
    </row>
    <row r="552" spans="1:20" ht="24" x14ac:dyDescent="0.25">
      <c r="A552" s="4">
        <v>579</v>
      </c>
      <c r="B552" s="4" t="s">
        <v>9</v>
      </c>
      <c r="C552" s="17" t="s">
        <v>1121</v>
      </c>
      <c r="D552" s="17" t="s">
        <v>1122</v>
      </c>
      <c r="E552" s="6">
        <v>2014</v>
      </c>
      <c r="F552" s="5" t="s">
        <v>12</v>
      </c>
      <c r="G552" s="5" t="s">
        <v>13</v>
      </c>
      <c r="H552" s="7" t="s">
        <v>14</v>
      </c>
      <c r="I552" s="5" t="s">
        <v>15</v>
      </c>
      <c r="J552" s="8"/>
      <c r="K552" s="23">
        <v>4</v>
      </c>
      <c r="L552" s="9">
        <v>46.402500000000003</v>
      </c>
      <c r="M552" s="19">
        <v>185.61</v>
      </c>
      <c r="N552" s="2">
        <v>10</v>
      </c>
      <c r="O552" s="2">
        <f t="shared" si="51"/>
        <v>40</v>
      </c>
      <c r="P552" s="2">
        <f t="shared" si="48"/>
        <v>12</v>
      </c>
      <c r="Q552" s="2">
        <f t="shared" si="52"/>
        <v>48</v>
      </c>
      <c r="R552" s="18"/>
      <c r="S552" s="21">
        <f t="shared" si="49"/>
        <v>10.199999999999999</v>
      </c>
      <c r="T552" s="21">
        <f t="shared" si="50"/>
        <v>40.799999999999997</v>
      </c>
    </row>
    <row r="553" spans="1:20" ht="24" x14ac:dyDescent="0.25">
      <c r="A553" s="4">
        <v>580</v>
      </c>
      <c r="B553" s="4" t="s">
        <v>9</v>
      </c>
      <c r="C553" s="17" t="s">
        <v>1123</v>
      </c>
      <c r="D553" s="17" t="s">
        <v>1124</v>
      </c>
      <c r="E553" s="6">
        <v>2014</v>
      </c>
      <c r="F553" s="5" t="s">
        <v>12</v>
      </c>
      <c r="G553" s="5" t="s">
        <v>13</v>
      </c>
      <c r="H553" s="7" t="s">
        <v>14</v>
      </c>
      <c r="I553" s="5" t="s">
        <v>15</v>
      </c>
      <c r="J553" s="8"/>
      <c r="K553" s="23">
        <v>4</v>
      </c>
      <c r="L553" s="9">
        <v>13.01</v>
      </c>
      <c r="M553" s="19">
        <v>52.04</v>
      </c>
      <c r="N553" s="2">
        <v>4</v>
      </c>
      <c r="O553" s="2">
        <f t="shared" si="51"/>
        <v>16</v>
      </c>
      <c r="P553" s="2">
        <f t="shared" si="48"/>
        <v>4.8</v>
      </c>
      <c r="Q553" s="2">
        <f t="shared" si="52"/>
        <v>19.2</v>
      </c>
      <c r="R553" s="18"/>
      <c r="S553" s="21">
        <f t="shared" si="49"/>
        <v>4.08</v>
      </c>
      <c r="T553" s="21">
        <f t="shared" si="50"/>
        <v>16.32</v>
      </c>
    </row>
    <row r="554" spans="1:20" ht="24" x14ac:dyDescent="0.25">
      <c r="A554" s="4">
        <v>581</v>
      </c>
      <c r="B554" s="4" t="s">
        <v>9</v>
      </c>
      <c r="C554" s="17" t="s">
        <v>1125</v>
      </c>
      <c r="D554" s="17" t="s">
        <v>1126</v>
      </c>
      <c r="E554" s="6">
        <v>2014</v>
      </c>
      <c r="F554" s="5" t="s">
        <v>12</v>
      </c>
      <c r="G554" s="5" t="s">
        <v>13</v>
      </c>
      <c r="H554" s="7" t="s">
        <v>14</v>
      </c>
      <c r="I554" s="5" t="s">
        <v>15</v>
      </c>
      <c r="J554" s="8"/>
      <c r="K554" s="23">
        <v>1</v>
      </c>
      <c r="L554" s="9">
        <v>13.01</v>
      </c>
      <c r="M554" s="19">
        <v>13.01</v>
      </c>
      <c r="N554" s="2">
        <v>4</v>
      </c>
      <c r="O554" s="2">
        <f t="shared" si="51"/>
        <v>4</v>
      </c>
      <c r="P554" s="2">
        <f t="shared" si="48"/>
        <v>4.8</v>
      </c>
      <c r="Q554" s="2">
        <f t="shared" si="52"/>
        <v>4.8</v>
      </c>
      <c r="R554" s="18"/>
      <c r="S554" s="21">
        <f t="shared" si="49"/>
        <v>4.08</v>
      </c>
      <c r="T554" s="21">
        <f t="shared" si="50"/>
        <v>4.08</v>
      </c>
    </row>
    <row r="555" spans="1:20" ht="48" x14ac:dyDescent="0.25">
      <c r="A555" s="4">
        <v>582</v>
      </c>
      <c r="B555" s="4" t="s">
        <v>9</v>
      </c>
      <c r="C555" s="17" t="s">
        <v>1127</v>
      </c>
      <c r="D555" s="17" t="s">
        <v>1128</v>
      </c>
      <c r="E555" s="6">
        <v>2014</v>
      </c>
      <c r="F555" s="5" t="s">
        <v>12</v>
      </c>
      <c r="G555" s="5" t="s">
        <v>13</v>
      </c>
      <c r="H555" s="7" t="s">
        <v>14</v>
      </c>
      <c r="I555" s="5" t="s">
        <v>15</v>
      </c>
      <c r="J555" s="8"/>
      <c r="K555" s="23">
        <v>1</v>
      </c>
      <c r="L555" s="9">
        <v>76289.72</v>
      </c>
      <c r="M555" s="9">
        <v>76289.72</v>
      </c>
      <c r="N555" s="2">
        <v>21573</v>
      </c>
      <c r="O555" s="2">
        <f t="shared" si="51"/>
        <v>21573</v>
      </c>
      <c r="P555" s="2">
        <f t="shared" si="48"/>
        <v>25887.599999999999</v>
      </c>
      <c r="Q555" s="2">
        <f t="shared" si="52"/>
        <v>25887.599999999999</v>
      </c>
      <c r="R555" s="18"/>
      <c r="S555" s="21">
        <f t="shared" si="49"/>
        <v>22004.46</v>
      </c>
      <c r="T555" s="21">
        <f t="shared" si="50"/>
        <v>22004.46</v>
      </c>
    </row>
    <row r="556" spans="1:20" ht="24" x14ac:dyDescent="0.25">
      <c r="A556" s="4">
        <v>583</v>
      </c>
      <c r="B556" s="4" t="s">
        <v>9</v>
      </c>
      <c r="C556" s="17" t="s">
        <v>1129</v>
      </c>
      <c r="D556" s="17" t="s">
        <v>1130</v>
      </c>
      <c r="E556" s="6">
        <v>2014</v>
      </c>
      <c r="F556" s="5" t="s">
        <v>12</v>
      </c>
      <c r="G556" s="5" t="s">
        <v>13</v>
      </c>
      <c r="H556" s="7" t="s">
        <v>14</v>
      </c>
      <c r="I556" s="5" t="s">
        <v>15</v>
      </c>
      <c r="J556" s="8"/>
      <c r="K556" s="23">
        <v>25</v>
      </c>
      <c r="L556" s="9">
        <v>1599.806</v>
      </c>
      <c r="M556" s="9">
        <v>39995.15</v>
      </c>
      <c r="N556" s="2">
        <v>452</v>
      </c>
      <c r="O556" s="2">
        <f t="shared" si="51"/>
        <v>11300</v>
      </c>
      <c r="P556" s="2">
        <f t="shared" si="48"/>
        <v>542.4</v>
      </c>
      <c r="Q556" s="2">
        <f t="shared" si="52"/>
        <v>13560</v>
      </c>
      <c r="R556" s="18"/>
      <c r="S556" s="21">
        <f t="shared" si="49"/>
        <v>461.03999999999996</v>
      </c>
      <c r="T556" s="21">
        <f t="shared" si="50"/>
        <v>11526</v>
      </c>
    </row>
    <row r="557" spans="1:20" ht="24" x14ac:dyDescent="0.25">
      <c r="A557" s="4">
        <v>584</v>
      </c>
      <c r="B557" s="4" t="s">
        <v>9</v>
      </c>
      <c r="C557" s="17" t="s">
        <v>1131</v>
      </c>
      <c r="D557" s="17" t="s">
        <v>1132</v>
      </c>
      <c r="E557" s="6">
        <v>2012</v>
      </c>
      <c r="F557" s="5" t="s">
        <v>12</v>
      </c>
      <c r="G557" s="5" t="s">
        <v>13</v>
      </c>
      <c r="H557" s="7" t="s">
        <v>14</v>
      </c>
      <c r="I557" s="5" t="s">
        <v>15</v>
      </c>
      <c r="J557" s="8"/>
      <c r="K557" s="23">
        <v>140</v>
      </c>
      <c r="L557" s="9">
        <v>654.54078571428579</v>
      </c>
      <c r="M557" s="9">
        <v>91635.71</v>
      </c>
      <c r="N557" s="2">
        <v>96</v>
      </c>
      <c r="O557" s="2">
        <f t="shared" si="51"/>
        <v>13440</v>
      </c>
      <c r="P557" s="2">
        <f t="shared" si="48"/>
        <v>115.19999999999999</v>
      </c>
      <c r="Q557" s="2">
        <f t="shared" si="52"/>
        <v>16128</v>
      </c>
      <c r="R557" s="18"/>
      <c r="S557" s="21">
        <f t="shared" si="49"/>
        <v>97.919999999999987</v>
      </c>
      <c r="T557" s="21">
        <f t="shared" si="50"/>
        <v>13708.8</v>
      </c>
    </row>
    <row r="558" spans="1:20" ht="36" x14ac:dyDescent="0.25">
      <c r="A558" s="4">
        <v>585</v>
      </c>
      <c r="B558" s="4" t="s">
        <v>9</v>
      </c>
      <c r="C558" s="17" t="s">
        <v>1133</v>
      </c>
      <c r="D558" s="17" t="s">
        <v>1134</v>
      </c>
      <c r="E558" s="6">
        <v>2017</v>
      </c>
      <c r="F558" s="5" t="s">
        <v>12</v>
      </c>
      <c r="G558" s="5" t="s">
        <v>13</v>
      </c>
      <c r="H558" s="7" t="s">
        <v>14</v>
      </c>
      <c r="I558" s="5" t="s">
        <v>15</v>
      </c>
      <c r="J558" s="8"/>
      <c r="K558" s="23">
        <v>1</v>
      </c>
      <c r="L558" s="9">
        <v>833225.39</v>
      </c>
      <c r="M558" s="9">
        <v>833225.39</v>
      </c>
      <c r="N558" s="2">
        <v>245238</v>
      </c>
      <c r="O558" s="2">
        <f t="shared" si="51"/>
        <v>245238</v>
      </c>
      <c r="P558" s="2">
        <f t="shared" si="48"/>
        <v>294285.59999999998</v>
      </c>
      <c r="Q558" s="2">
        <f t="shared" si="52"/>
        <v>294285.59999999998</v>
      </c>
      <c r="R558" s="18"/>
      <c r="S558" s="21">
        <f t="shared" si="49"/>
        <v>250142.75999999998</v>
      </c>
      <c r="T558" s="21">
        <f t="shared" si="50"/>
        <v>250142.75999999998</v>
      </c>
    </row>
    <row r="559" spans="1:20" ht="24" x14ac:dyDescent="0.25">
      <c r="A559" s="4">
        <v>586</v>
      </c>
      <c r="B559" s="4" t="s">
        <v>9</v>
      </c>
      <c r="C559" s="17" t="s">
        <v>1135</v>
      </c>
      <c r="D559" s="17" t="s">
        <v>1136</v>
      </c>
      <c r="E559" s="6">
        <v>2014</v>
      </c>
      <c r="F559" s="5" t="s">
        <v>12</v>
      </c>
      <c r="G559" s="5" t="s">
        <v>13</v>
      </c>
      <c r="H559" s="7" t="s">
        <v>14</v>
      </c>
      <c r="I559" s="5" t="s">
        <v>15</v>
      </c>
      <c r="J559" s="8"/>
      <c r="K559" s="23">
        <v>1</v>
      </c>
      <c r="L559" s="9">
        <v>19535.830000000002</v>
      </c>
      <c r="M559" s="9">
        <v>19535.830000000002</v>
      </c>
      <c r="N559" s="2">
        <v>5524</v>
      </c>
      <c r="O559" s="2">
        <f t="shared" si="51"/>
        <v>5524</v>
      </c>
      <c r="P559" s="2">
        <f t="shared" si="48"/>
        <v>6628.8</v>
      </c>
      <c r="Q559" s="2">
        <f t="shared" si="52"/>
        <v>6628.8</v>
      </c>
      <c r="R559" s="18"/>
      <c r="S559" s="21">
        <f t="shared" si="49"/>
        <v>5634.48</v>
      </c>
      <c r="T559" s="21">
        <f t="shared" si="50"/>
        <v>5634.48</v>
      </c>
    </row>
    <row r="560" spans="1:20" ht="24" x14ac:dyDescent="0.25">
      <c r="A560" s="4">
        <v>587</v>
      </c>
      <c r="B560" s="4" t="s">
        <v>9</v>
      </c>
      <c r="C560" s="17" t="s">
        <v>1137</v>
      </c>
      <c r="D560" s="17" t="s">
        <v>1138</v>
      </c>
      <c r="E560" s="6">
        <v>2014</v>
      </c>
      <c r="F560" s="5" t="s">
        <v>12</v>
      </c>
      <c r="G560" s="5" t="s">
        <v>13</v>
      </c>
      <c r="H560" s="7" t="s">
        <v>14</v>
      </c>
      <c r="I560" s="5" t="s">
        <v>15</v>
      </c>
      <c r="J560" s="8"/>
      <c r="K560" s="23">
        <v>2</v>
      </c>
      <c r="L560" s="9">
        <v>3559.2</v>
      </c>
      <c r="M560" s="9">
        <v>7118.4</v>
      </c>
      <c r="N560" s="2">
        <v>1006</v>
      </c>
      <c r="O560" s="2">
        <f t="shared" si="51"/>
        <v>2012</v>
      </c>
      <c r="P560" s="2">
        <f t="shared" si="48"/>
        <v>1207.2</v>
      </c>
      <c r="Q560" s="2">
        <f t="shared" si="52"/>
        <v>2414.4</v>
      </c>
      <c r="R560" s="18"/>
      <c r="S560" s="21">
        <f t="shared" si="49"/>
        <v>1026.1200000000001</v>
      </c>
      <c r="T560" s="21">
        <f t="shared" si="50"/>
        <v>2052.2400000000002</v>
      </c>
    </row>
    <row r="561" spans="1:20" ht="24" x14ac:dyDescent="0.25">
      <c r="A561" s="4">
        <v>588</v>
      </c>
      <c r="B561" s="4" t="s">
        <v>9</v>
      </c>
      <c r="C561" s="17" t="s">
        <v>1139</v>
      </c>
      <c r="D561" s="17" t="s">
        <v>1140</v>
      </c>
      <c r="E561" s="6">
        <v>2014</v>
      </c>
      <c r="F561" s="5" t="s">
        <v>12</v>
      </c>
      <c r="G561" s="5" t="s">
        <v>13</v>
      </c>
      <c r="H561" s="7" t="s">
        <v>14</v>
      </c>
      <c r="I561" s="5" t="s">
        <v>15</v>
      </c>
      <c r="J561" s="8"/>
      <c r="K561" s="23">
        <v>1</v>
      </c>
      <c r="L561" s="9">
        <v>14345.42</v>
      </c>
      <c r="M561" s="9">
        <v>14345.42</v>
      </c>
      <c r="N561" s="2">
        <v>4057</v>
      </c>
      <c r="O561" s="2">
        <f t="shared" si="51"/>
        <v>4057</v>
      </c>
      <c r="P561" s="2">
        <f t="shared" si="48"/>
        <v>4868.3999999999996</v>
      </c>
      <c r="Q561" s="2">
        <f t="shared" si="52"/>
        <v>4868.3999999999996</v>
      </c>
      <c r="R561" s="18"/>
      <c r="S561" s="21">
        <f t="shared" si="49"/>
        <v>4138.1399999999994</v>
      </c>
      <c r="T561" s="21">
        <f t="shared" si="50"/>
        <v>4138.1399999999994</v>
      </c>
    </row>
    <row r="562" spans="1:20" ht="24" x14ac:dyDescent="0.25">
      <c r="A562" s="4">
        <v>589</v>
      </c>
      <c r="B562" s="4" t="s">
        <v>9</v>
      </c>
      <c r="C562" s="17" t="s">
        <v>1141</v>
      </c>
      <c r="D562" s="17" t="s">
        <v>1142</v>
      </c>
      <c r="E562" s="6">
        <v>2012</v>
      </c>
      <c r="F562" s="5" t="s">
        <v>12</v>
      </c>
      <c r="G562" s="5" t="s">
        <v>13</v>
      </c>
      <c r="H562" s="7" t="s">
        <v>14</v>
      </c>
      <c r="I562" s="5" t="s">
        <v>15</v>
      </c>
      <c r="J562" s="8"/>
      <c r="K562" s="23">
        <v>1</v>
      </c>
      <c r="L562" s="9">
        <v>815.79</v>
      </c>
      <c r="M562" s="19">
        <v>815.79</v>
      </c>
      <c r="N562" s="2">
        <v>120</v>
      </c>
      <c r="O562" s="2">
        <f t="shared" si="51"/>
        <v>120</v>
      </c>
      <c r="P562" s="2">
        <f t="shared" si="48"/>
        <v>144</v>
      </c>
      <c r="Q562" s="2">
        <f t="shared" si="52"/>
        <v>144</v>
      </c>
      <c r="R562" s="18"/>
      <c r="S562" s="21">
        <f t="shared" si="49"/>
        <v>122.39999999999999</v>
      </c>
      <c r="T562" s="21">
        <f t="shared" si="50"/>
        <v>122.39999999999999</v>
      </c>
    </row>
    <row r="563" spans="1:20" ht="24" x14ac:dyDescent="0.25">
      <c r="A563" s="4">
        <v>590</v>
      </c>
      <c r="B563" s="4" t="s">
        <v>9</v>
      </c>
      <c r="C563" s="17" t="s">
        <v>1143</v>
      </c>
      <c r="D563" s="17" t="s">
        <v>1144</v>
      </c>
      <c r="E563" s="6">
        <v>2014</v>
      </c>
      <c r="F563" s="5" t="s">
        <v>12</v>
      </c>
      <c r="G563" s="5" t="s">
        <v>13</v>
      </c>
      <c r="H563" s="7" t="s">
        <v>14</v>
      </c>
      <c r="I563" s="5" t="s">
        <v>358</v>
      </c>
      <c r="J563" s="8"/>
      <c r="K563" s="23">
        <v>1.7999999999999999E-2</v>
      </c>
      <c r="L563" s="9">
        <v>12496.666666666668</v>
      </c>
      <c r="M563" s="19">
        <v>224.94</v>
      </c>
      <c r="N563" s="2">
        <v>3534</v>
      </c>
      <c r="O563" s="2">
        <f t="shared" si="51"/>
        <v>63.611999999999995</v>
      </c>
      <c r="P563" s="2">
        <f t="shared" si="48"/>
        <v>4240.8</v>
      </c>
      <c r="Q563" s="2">
        <f t="shared" si="52"/>
        <v>76.334399999999988</v>
      </c>
      <c r="R563" s="18"/>
      <c r="S563" s="21">
        <f t="shared" si="49"/>
        <v>3604.6800000000003</v>
      </c>
      <c r="T563" s="21">
        <f t="shared" si="50"/>
        <v>64.884239999999991</v>
      </c>
    </row>
    <row r="564" spans="1:20" ht="24" x14ac:dyDescent="0.25">
      <c r="A564" s="4">
        <v>591</v>
      </c>
      <c r="B564" s="4" t="s">
        <v>9</v>
      </c>
      <c r="C564" s="17" t="s">
        <v>1145</v>
      </c>
      <c r="D564" s="17" t="s">
        <v>1146</v>
      </c>
      <c r="E564" s="6">
        <v>2012</v>
      </c>
      <c r="F564" s="5" t="s">
        <v>12</v>
      </c>
      <c r="G564" s="5" t="s">
        <v>13</v>
      </c>
      <c r="H564" s="7" t="s">
        <v>14</v>
      </c>
      <c r="I564" s="5" t="s">
        <v>358</v>
      </c>
      <c r="J564" s="8"/>
      <c r="K564" s="23">
        <v>3</v>
      </c>
      <c r="L564" s="9">
        <v>93452.56</v>
      </c>
      <c r="M564" s="9">
        <v>280357.68</v>
      </c>
      <c r="N564" s="2">
        <v>13736</v>
      </c>
      <c r="O564" s="2">
        <f t="shared" si="51"/>
        <v>41208</v>
      </c>
      <c r="P564" s="2">
        <f t="shared" si="48"/>
        <v>16483.2</v>
      </c>
      <c r="Q564" s="2">
        <f t="shared" si="52"/>
        <v>49449.599999999999</v>
      </c>
      <c r="R564" s="18"/>
      <c r="S564" s="21">
        <f t="shared" si="49"/>
        <v>14010.72</v>
      </c>
      <c r="T564" s="21">
        <f t="shared" si="50"/>
        <v>42032.159999999996</v>
      </c>
    </row>
    <row r="565" spans="1:20" ht="24" x14ac:dyDescent="0.25">
      <c r="A565" s="4">
        <v>592</v>
      </c>
      <c r="B565" s="4" t="s">
        <v>9</v>
      </c>
      <c r="C565" s="17" t="s">
        <v>1147</v>
      </c>
      <c r="D565" s="17" t="s">
        <v>1148</v>
      </c>
      <c r="E565" s="6">
        <v>2014</v>
      </c>
      <c r="F565" s="5" t="s">
        <v>12</v>
      </c>
      <c r="G565" s="5" t="s">
        <v>13</v>
      </c>
      <c r="H565" s="7" t="s">
        <v>14</v>
      </c>
      <c r="I565" s="5" t="s">
        <v>358</v>
      </c>
      <c r="J565" s="8"/>
      <c r="K565" s="23">
        <v>0.16</v>
      </c>
      <c r="L565" s="9">
        <v>40949.625</v>
      </c>
      <c r="M565" s="9">
        <v>6551.94</v>
      </c>
      <c r="N565" s="2">
        <v>11579</v>
      </c>
      <c r="O565" s="2">
        <f t="shared" si="51"/>
        <v>1852.64</v>
      </c>
      <c r="P565" s="2">
        <f t="shared" si="48"/>
        <v>13894.8</v>
      </c>
      <c r="Q565" s="2">
        <f t="shared" si="52"/>
        <v>2223.1680000000001</v>
      </c>
      <c r="R565" s="18"/>
      <c r="S565" s="21">
        <f t="shared" si="49"/>
        <v>11810.579999999998</v>
      </c>
      <c r="T565" s="21">
        <f t="shared" si="50"/>
        <v>1889.6928</v>
      </c>
    </row>
    <row r="566" spans="1:20" ht="24" x14ac:dyDescent="0.25">
      <c r="A566" s="4">
        <v>593</v>
      </c>
      <c r="B566" s="4" t="s">
        <v>9</v>
      </c>
      <c r="C566" s="17" t="s">
        <v>1149</v>
      </c>
      <c r="D566" s="17" t="s">
        <v>1150</v>
      </c>
      <c r="E566" s="6">
        <v>2012</v>
      </c>
      <c r="F566" s="5" t="s">
        <v>12</v>
      </c>
      <c r="G566" s="5" t="s">
        <v>13</v>
      </c>
      <c r="H566" s="7" t="s">
        <v>14</v>
      </c>
      <c r="I566" s="5" t="s">
        <v>358</v>
      </c>
      <c r="J566" s="8"/>
      <c r="K566" s="23">
        <v>0.106</v>
      </c>
      <c r="L566" s="9">
        <v>11111.698113207547</v>
      </c>
      <c r="M566" s="9">
        <v>1177.8399999999999</v>
      </c>
      <c r="N566" s="2">
        <v>1633</v>
      </c>
      <c r="O566" s="2">
        <f t="shared" si="51"/>
        <v>173.09799999999998</v>
      </c>
      <c r="P566" s="2">
        <f t="shared" si="48"/>
        <v>1959.6</v>
      </c>
      <c r="Q566" s="2">
        <f t="shared" si="52"/>
        <v>207.71759999999998</v>
      </c>
      <c r="R566" s="18"/>
      <c r="S566" s="21">
        <f t="shared" si="49"/>
        <v>1665.66</v>
      </c>
      <c r="T566" s="21">
        <f t="shared" si="50"/>
        <v>176.55995999999996</v>
      </c>
    </row>
    <row r="567" spans="1:20" ht="24" x14ac:dyDescent="0.25">
      <c r="A567" s="4">
        <v>594</v>
      </c>
      <c r="B567" s="4" t="s">
        <v>9</v>
      </c>
      <c r="C567" s="17" t="s">
        <v>1151</v>
      </c>
      <c r="D567" s="17" t="s">
        <v>1152</v>
      </c>
      <c r="E567" s="6">
        <v>2012</v>
      </c>
      <c r="F567" s="5" t="s">
        <v>12</v>
      </c>
      <c r="G567" s="5" t="s">
        <v>13</v>
      </c>
      <c r="H567" s="7" t="s">
        <v>14</v>
      </c>
      <c r="I567" s="5" t="s">
        <v>358</v>
      </c>
      <c r="J567" s="8"/>
      <c r="K567" s="23">
        <v>7.0000000000000007E-2</v>
      </c>
      <c r="L567" s="9">
        <v>51911.142857142855</v>
      </c>
      <c r="M567" s="9">
        <v>3633.78</v>
      </c>
      <c r="N567" s="2">
        <v>7630</v>
      </c>
      <c r="O567" s="2">
        <f t="shared" si="51"/>
        <v>534.1</v>
      </c>
      <c r="P567" s="2">
        <f t="shared" si="48"/>
        <v>9156</v>
      </c>
      <c r="Q567" s="2">
        <f t="shared" si="52"/>
        <v>640.91999999999996</v>
      </c>
      <c r="R567" s="18"/>
      <c r="S567" s="21">
        <f t="shared" si="49"/>
        <v>7782.6</v>
      </c>
      <c r="T567" s="21">
        <f t="shared" si="50"/>
        <v>544.78199999999993</v>
      </c>
    </row>
    <row r="568" spans="1:20" ht="24" x14ac:dyDescent="0.25">
      <c r="A568" s="4">
        <v>595</v>
      </c>
      <c r="B568" s="4" t="s">
        <v>9</v>
      </c>
      <c r="C568" s="17" t="s">
        <v>1153</v>
      </c>
      <c r="D568" s="17" t="s">
        <v>1154</v>
      </c>
      <c r="E568" s="6">
        <v>2014</v>
      </c>
      <c r="F568" s="5" t="s">
        <v>12</v>
      </c>
      <c r="G568" s="5" t="s">
        <v>13</v>
      </c>
      <c r="H568" s="7" t="s">
        <v>14</v>
      </c>
      <c r="I568" s="5" t="s">
        <v>358</v>
      </c>
      <c r="J568" s="8"/>
      <c r="K568" s="23">
        <v>0.5</v>
      </c>
      <c r="L568" s="9">
        <v>3280.22</v>
      </c>
      <c r="M568" s="9">
        <v>1640.11</v>
      </c>
      <c r="N568" s="2">
        <v>928</v>
      </c>
      <c r="O568" s="2">
        <f t="shared" si="51"/>
        <v>464</v>
      </c>
      <c r="P568" s="2">
        <f t="shared" si="48"/>
        <v>1113.5999999999999</v>
      </c>
      <c r="Q568" s="2">
        <f t="shared" si="52"/>
        <v>556.79999999999995</v>
      </c>
      <c r="R568" s="18"/>
      <c r="S568" s="21">
        <f t="shared" si="49"/>
        <v>946.56</v>
      </c>
      <c r="T568" s="21">
        <f t="shared" si="50"/>
        <v>473.28</v>
      </c>
    </row>
    <row r="569" spans="1:20" ht="24" x14ac:dyDescent="0.25">
      <c r="A569" s="4">
        <v>596</v>
      </c>
      <c r="B569" s="4" t="s">
        <v>9</v>
      </c>
      <c r="C569" s="17" t="s">
        <v>1155</v>
      </c>
      <c r="D569" s="17" t="s">
        <v>1156</v>
      </c>
      <c r="E569" s="6">
        <v>2012</v>
      </c>
      <c r="F569" s="5" t="s">
        <v>12</v>
      </c>
      <c r="G569" s="5" t="s">
        <v>13</v>
      </c>
      <c r="H569" s="7" t="s">
        <v>14</v>
      </c>
      <c r="I569" s="5" t="s">
        <v>358</v>
      </c>
      <c r="J569" s="8"/>
      <c r="K569" s="23">
        <v>2</v>
      </c>
      <c r="L569" s="9">
        <v>2822.665</v>
      </c>
      <c r="M569" s="9">
        <v>5645.33</v>
      </c>
      <c r="N569" s="2">
        <v>415</v>
      </c>
      <c r="O569" s="2">
        <f t="shared" si="51"/>
        <v>830</v>
      </c>
      <c r="P569" s="2">
        <f t="shared" si="48"/>
        <v>498</v>
      </c>
      <c r="Q569" s="2">
        <f t="shared" si="52"/>
        <v>996</v>
      </c>
      <c r="R569" s="18"/>
      <c r="S569" s="21">
        <f t="shared" si="49"/>
        <v>423.3</v>
      </c>
      <c r="T569" s="21">
        <f t="shared" si="50"/>
        <v>846.6</v>
      </c>
    </row>
    <row r="570" spans="1:20" ht="24" x14ac:dyDescent="0.25">
      <c r="A570" s="4">
        <v>597</v>
      </c>
      <c r="B570" s="4" t="s">
        <v>9</v>
      </c>
      <c r="C570" s="17" t="s">
        <v>1157</v>
      </c>
      <c r="D570" s="17" t="s">
        <v>1158</v>
      </c>
      <c r="E570" s="6">
        <v>2014</v>
      </c>
      <c r="F570" s="5" t="s">
        <v>12</v>
      </c>
      <c r="G570" s="5" t="s">
        <v>13</v>
      </c>
      <c r="H570" s="7" t="s">
        <v>14</v>
      </c>
      <c r="I570" s="5" t="s">
        <v>28</v>
      </c>
      <c r="J570" s="8"/>
      <c r="K570" s="23">
        <v>2.1280000000000001</v>
      </c>
      <c r="L570" s="9">
        <v>85151.513157894733</v>
      </c>
      <c r="M570" s="9">
        <v>181202.42</v>
      </c>
      <c r="N570" s="2">
        <v>24079</v>
      </c>
      <c r="O570" s="2">
        <f t="shared" si="51"/>
        <v>51240.112000000001</v>
      </c>
      <c r="P570" s="2">
        <f t="shared" si="48"/>
        <v>28894.799999999999</v>
      </c>
      <c r="Q570" s="2">
        <f t="shared" si="52"/>
        <v>61488.134399999995</v>
      </c>
      <c r="R570" s="18"/>
      <c r="S570" s="21">
        <f t="shared" si="49"/>
        <v>24560.579999999998</v>
      </c>
      <c r="T570" s="21">
        <f t="shared" si="50"/>
        <v>52264.914239999991</v>
      </c>
    </row>
    <row r="571" spans="1:20" ht="24" x14ac:dyDescent="0.25">
      <c r="A571" s="4">
        <v>598</v>
      </c>
      <c r="B571" s="4" t="s">
        <v>9</v>
      </c>
      <c r="C571" s="17" t="s">
        <v>1159</v>
      </c>
      <c r="D571" s="17" t="s">
        <v>1160</v>
      </c>
      <c r="E571" s="6">
        <v>2012</v>
      </c>
      <c r="F571" s="5" t="s">
        <v>12</v>
      </c>
      <c r="G571" s="5" t="s">
        <v>13</v>
      </c>
      <c r="H571" s="7" t="s">
        <v>14</v>
      </c>
      <c r="I571" s="5" t="s">
        <v>15</v>
      </c>
      <c r="J571" s="8"/>
      <c r="K571" s="23">
        <v>5</v>
      </c>
      <c r="L571" s="9">
        <v>4721.9440000000004</v>
      </c>
      <c r="M571" s="9">
        <v>23609.72</v>
      </c>
      <c r="N571" s="2">
        <v>694</v>
      </c>
      <c r="O571" s="2">
        <f t="shared" si="51"/>
        <v>3470</v>
      </c>
      <c r="P571" s="2">
        <f t="shared" si="48"/>
        <v>832.8</v>
      </c>
      <c r="Q571" s="2">
        <f t="shared" si="52"/>
        <v>4164</v>
      </c>
      <c r="R571" s="18"/>
      <c r="S571" s="21">
        <f t="shared" si="49"/>
        <v>707.88</v>
      </c>
      <c r="T571" s="21">
        <f t="shared" si="50"/>
        <v>3539.4</v>
      </c>
    </row>
    <row r="572" spans="1:20" ht="24" x14ac:dyDescent="0.25">
      <c r="A572" s="4">
        <v>599</v>
      </c>
      <c r="B572" s="4" t="s">
        <v>9</v>
      </c>
      <c r="C572" s="17" t="s">
        <v>1161</v>
      </c>
      <c r="D572" s="17" t="s">
        <v>1162</v>
      </c>
      <c r="E572" s="6">
        <v>2012</v>
      </c>
      <c r="F572" s="5" t="s">
        <v>12</v>
      </c>
      <c r="G572" s="5" t="s">
        <v>13</v>
      </c>
      <c r="H572" s="7" t="s">
        <v>14</v>
      </c>
      <c r="I572" s="5" t="s">
        <v>15</v>
      </c>
      <c r="J572" s="8"/>
      <c r="K572" s="23">
        <v>24</v>
      </c>
      <c r="L572" s="9">
        <v>281.66750000000002</v>
      </c>
      <c r="M572" s="9">
        <v>6760.02</v>
      </c>
      <c r="N572" s="2">
        <v>41</v>
      </c>
      <c r="O572" s="2">
        <f t="shared" si="51"/>
        <v>984</v>
      </c>
      <c r="P572" s="2">
        <f t="shared" si="48"/>
        <v>49.199999999999996</v>
      </c>
      <c r="Q572" s="2">
        <f t="shared" si="52"/>
        <v>1180.8</v>
      </c>
      <c r="R572" s="18"/>
      <c r="S572" s="21">
        <f t="shared" si="49"/>
        <v>41.819999999999993</v>
      </c>
      <c r="T572" s="21">
        <f t="shared" si="50"/>
        <v>1003.68</v>
      </c>
    </row>
    <row r="573" spans="1:20" ht="24" x14ac:dyDescent="0.25">
      <c r="A573" s="4">
        <v>600</v>
      </c>
      <c r="B573" s="4" t="s">
        <v>9</v>
      </c>
      <c r="C573" s="17" t="s">
        <v>1163</v>
      </c>
      <c r="D573" s="17" t="s">
        <v>1164</v>
      </c>
      <c r="E573" s="6">
        <v>2012</v>
      </c>
      <c r="F573" s="5" t="s">
        <v>12</v>
      </c>
      <c r="G573" s="5" t="s">
        <v>13</v>
      </c>
      <c r="H573" s="7" t="s">
        <v>14</v>
      </c>
      <c r="I573" s="5" t="s">
        <v>15</v>
      </c>
      <c r="J573" s="8"/>
      <c r="K573" s="23">
        <v>20</v>
      </c>
      <c r="L573" s="9">
        <v>281.66750000000002</v>
      </c>
      <c r="M573" s="9">
        <v>5633.35</v>
      </c>
      <c r="N573" s="2">
        <v>41</v>
      </c>
      <c r="O573" s="2">
        <f t="shared" si="51"/>
        <v>820</v>
      </c>
      <c r="P573" s="2">
        <f t="shared" si="48"/>
        <v>49.199999999999996</v>
      </c>
      <c r="Q573" s="2">
        <f t="shared" si="52"/>
        <v>984</v>
      </c>
      <c r="R573" s="18"/>
      <c r="S573" s="21">
        <f t="shared" si="49"/>
        <v>41.819999999999993</v>
      </c>
      <c r="T573" s="21">
        <f t="shared" si="50"/>
        <v>836.4</v>
      </c>
    </row>
    <row r="574" spans="1:20" ht="24" x14ac:dyDescent="0.25">
      <c r="A574" s="4">
        <v>601</v>
      </c>
      <c r="B574" s="4" t="s">
        <v>9</v>
      </c>
      <c r="C574" s="17" t="s">
        <v>1165</v>
      </c>
      <c r="D574" s="17" t="s">
        <v>1166</v>
      </c>
      <c r="E574" s="6">
        <v>2012</v>
      </c>
      <c r="F574" s="5" t="s">
        <v>12</v>
      </c>
      <c r="G574" s="5" t="s">
        <v>13</v>
      </c>
      <c r="H574" s="7" t="s">
        <v>14</v>
      </c>
      <c r="I574" s="5" t="s">
        <v>15</v>
      </c>
      <c r="J574" s="8"/>
      <c r="K574" s="23">
        <v>15</v>
      </c>
      <c r="L574" s="9">
        <v>281.66733333333337</v>
      </c>
      <c r="M574" s="9">
        <v>4225.01</v>
      </c>
      <c r="N574" s="2">
        <v>41</v>
      </c>
      <c r="O574" s="2">
        <f t="shared" si="51"/>
        <v>615</v>
      </c>
      <c r="P574" s="2">
        <f t="shared" si="48"/>
        <v>49.199999999999996</v>
      </c>
      <c r="Q574" s="2">
        <f t="shared" si="52"/>
        <v>738</v>
      </c>
      <c r="R574" s="18"/>
      <c r="S574" s="21">
        <f t="shared" si="49"/>
        <v>41.819999999999993</v>
      </c>
      <c r="T574" s="21">
        <f t="shared" si="50"/>
        <v>627.29999999999995</v>
      </c>
    </row>
    <row r="575" spans="1:20" ht="24" x14ac:dyDescent="0.25">
      <c r="A575" s="4">
        <v>602</v>
      </c>
      <c r="B575" s="4" t="s">
        <v>9</v>
      </c>
      <c r="C575" s="17" t="s">
        <v>1167</v>
      </c>
      <c r="D575" s="17" t="s">
        <v>1168</v>
      </c>
      <c r="E575" s="6">
        <v>2012</v>
      </c>
      <c r="F575" s="5" t="s">
        <v>12</v>
      </c>
      <c r="G575" s="5" t="s">
        <v>13</v>
      </c>
      <c r="H575" s="7" t="s">
        <v>14</v>
      </c>
      <c r="I575" s="5" t="s">
        <v>15</v>
      </c>
      <c r="J575" s="8"/>
      <c r="K575" s="23">
        <v>10</v>
      </c>
      <c r="L575" s="9">
        <v>281.66700000000003</v>
      </c>
      <c r="M575" s="9">
        <v>2816.67</v>
      </c>
      <c r="N575" s="2">
        <v>41</v>
      </c>
      <c r="O575" s="2">
        <f t="shared" si="51"/>
        <v>410</v>
      </c>
      <c r="P575" s="2">
        <f t="shared" si="48"/>
        <v>49.199999999999996</v>
      </c>
      <c r="Q575" s="2">
        <f t="shared" si="52"/>
        <v>492</v>
      </c>
      <c r="R575" s="18"/>
      <c r="S575" s="21">
        <f t="shared" si="49"/>
        <v>41.819999999999993</v>
      </c>
      <c r="T575" s="21">
        <f t="shared" si="50"/>
        <v>418.2</v>
      </c>
    </row>
    <row r="576" spans="1:20" ht="24" x14ac:dyDescent="0.25">
      <c r="A576" s="4">
        <v>603</v>
      </c>
      <c r="B576" s="4" t="s">
        <v>9</v>
      </c>
      <c r="C576" s="17" t="s">
        <v>1169</v>
      </c>
      <c r="D576" s="17" t="s">
        <v>1170</v>
      </c>
      <c r="E576" s="6">
        <v>2012</v>
      </c>
      <c r="F576" s="5" t="s">
        <v>12</v>
      </c>
      <c r="G576" s="5" t="s">
        <v>13</v>
      </c>
      <c r="H576" s="7" t="s">
        <v>14</v>
      </c>
      <c r="I576" s="5" t="s">
        <v>15</v>
      </c>
      <c r="J576" s="8"/>
      <c r="K576" s="23">
        <v>60</v>
      </c>
      <c r="L576" s="9">
        <v>281.66733333333337</v>
      </c>
      <c r="M576" s="9">
        <v>16900.04</v>
      </c>
      <c r="N576" s="2">
        <v>41</v>
      </c>
      <c r="O576" s="2">
        <f t="shared" si="51"/>
        <v>2460</v>
      </c>
      <c r="P576" s="2">
        <f t="shared" si="48"/>
        <v>49.199999999999996</v>
      </c>
      <c r="Q576" s="2">
        <f t="shared" si="52"/>
        <v>2952</v>
      </c>
      <c r="R576" s="18"/>
      <c r="S576" s="21">
        <f t="shared" si="49"/>
        <v>41.819999999999993</v>
      </c>
      <c r="T576" s="21">
        <f t="shared" si="50"/>
        <v>2509.1999999999998</v>
      </c>
    </row>
    <row r="577" spans="1:20" ht="24" x14ac:dyDescent="0.25">
      <c r="A577" s="4">
        <v>604</v>
      </c>
      <c r="B577" s="4" t="s">
        <v>9</v>
      </c>
      <c r="C577" s="17" t="s">
        <v>1171</v>
      </c>
      <c r="D577" s="17" t="s">
        <v>1172</v>
      </c>
      <c r="E577" s="6">
        <v>2012</v>
      </c>
      <c r="F577" s="5" t="s">
        <v>12</v>
      </c>
      <c r="G577" s="5" t="s">
        <v>13</v>
      </c>
      <c r="H577" s="7" t="s">
        <v>14</v>
      </c>
      <c r="I577" s="5" t="s">
        <v>15</v>
      </c>
      <c r="J577" s="8"/>
      <c r="K577" s="23">
        <v>20</v>
      </c>
      <c r="L577" s="9">
        <v>281.66750000000002</v>
      </c>
      <c r="M577" s="9">
        <v>5633.35</v>
      </c>
      <c r="N577" s="2">
        <v>41</v>
      </c>
      <c r="O577" s="2">
        <f t="shared" si="51"/>
        <v>820</v>
      </c>
      <c r="P577" s="2">
        <f t="shared" ref="P577:P640" si="55">N577*1.2</f>
        <v>49.199999999999996</v>
      </c>
      <c r="Q577" s="2">
        <f t="shared" si="52"/>
        <v>984</v>
      </c>
      <c r="R577" s="18"/>
      <c r="S577" s="21">
        <f t="shared" ref="S577:S640" si="56">P577/100*85</f>
        <v>41.819999999999993</v>
      </c>
      <c r="T577" s="21">
        <f t="shared" ref="T577:T640" si="57">Q577/100*85</f>
        <v>836.4</v>
      </c>
    </row>
    <row r="578" spans="1:20" ht="24" x14ac:dyDescent="0.25">
      <c r="A578" s="4">
        <v>605</v>
      </c>
      <c r="B578" s="4" t="s">
        <v>9</v>
      </c>
      <c r="C578" s="17" t="s">
        <v>1173</v>
      </c>
      <c r="D578" s="17" t="s">
        <v>1174</v>
      </c>
      <c r="E578" s="6">
        <v>2012</v>
      </c>
      <c r="F578" s="5" t="s">
        <v>12</v>
      </c>
      <c r="G578" s="5" t="s">
        <v>13</v>
      </c>
      <c r="H578" s="7" t="s">
        <v>14</v>
      </c>
      <c r="I578" s="5" t="s">
        <v>15</v>
      </c>
      <c r="J578" s="8"/>
      <c r="K578" s="23">
        <v>10</v>
      </c>
      <c r="L578" s="9">
        <v>281.66700000000003</v>
      </c>
      <c r="M578" s="9">
        <v>2816.67</v>
      </c>
      <c r="N578" s="2">
        <v>41</v>
      </c>
      <c r="O578" s="2">
        <f t="shared" si="51"/>
        <v>410</v>
      </c>
      <c r="P578" s="2">
        <f t="shared" si="55"/>
        <v>49.199999999999996</v>
      </c>
      <c r="Q578" s="2">
        <f t="shared" si="52"/>
        <v>492</v>
      </c>
      <c r="R578" s="18"/>
      <c r="S578" s="21">
        <f t="shared" si="56"/>
        <v>41.819999999999993</v>
      </c>
      <c r="T578" s="21">
        <f t="shared" si="57"/>
        <v>418.2</v>
      </c>
    </row>
    <row r="579" spans="1:20" ht="24" x14ac:dyDescent="0.25">
      <c r="A579" s="4">
        <v>606</v>
      </c>
      <c r="B579" s="4" t="s">
        <v>9</v>
      </c>
      <c r="C579" s="17" t="s">
        <v>1175</v>
      </c>
      <c r="D579" s="17" t="s">
        <v>1176</v>
      </c>
      <c r="E579" s="6">
        <v>2012</v>
      </c>
      <c r="F579" s="5" t="s">
        <v>12</v>
      </c>
      <c r="G579" s="5" t="s">
        <v>13</v>
      </c>
      <c r="H579" s="7" t="s">
        <v>14</v>
      </c>
      <c r="I579" s="5" t="s">
        <v>15</v>
      </c>
      <c r="J579" s="8"/>
      <c r="K579" s="23">
        <v>25</v>
      </c>
      <c r="L579" s="9">
        <v>281.66759999999999</v>
      </c>
      <c r="M579" s="9">
        <v>7041.69</v>
      </c>
      <c r="N579" s="2">
        <v>41</v>
      </c>
      <c r="O579" s="2">
        <f t="shared" ref="O579:O642" si="58">N579*K579</f>
        <v>1025</v>
      </c>
      <c r="P579" s="2">
        <f t="shared" si="55"/>
        <v>49.199999999999996</v>
      </c>
      <c r="Q579" s="2">
        <f t="shared" ref="Q579:Q642" si="59">O579*1.2</f>
        <v>1230</v>
      </c>
      <c r="R579" s="18"/>
      <c r="S579" s="21">
        <f t="shared" si="56"/>
        <v>41.819999999999993</v>
      </c>
      <c r="T579" s="21">
        <f t="shared" si="57"/>
        <v>1045.5</v>
      </c>
    </row>
    <row r="580" spans="1:20" ht="24" x14ac:dyDescent="0.25">
      <c r="A580" s="4">
        <v>607</v>
      </c>
      <c r="B580" s="4" t="s">
        <v>9</v>
      </c>
      <c r="C580" s="17" t="s">
        <v>1177</v>
      </c>
      <c r="D580" s="17" t="s">
        <v>1178</v>
      </c>
      <c r="E580" s="6">
        <v>2012</v>
      </c>
      <c r="F580" s="5" t="s">
        <v>12</v>
      </c>
      <c r="G580" s="5" t="s">
        <v>13</v>
      </c>
      <c r="H580" s="7" t="s">
        <v>14</v>
      </c>
      <c r="I580" s="5" t="s">
        <v>15</v>
      </c>
      <c r="J580" s="8"/>
      <c r="K580" s="23">
        <v>10</v>
      </c>
      <c r="L580" s="9">
        <v>281.66700000000003</v>
      </c>
      <c r="M580" s="9">
        <v>2816.67</v>
      </c>
      <c r="N580" s="2">
        <v>41</v>
      </c>
      <c r="O580" s="2">
        <f t="shared" si="58"/>
        <v>410</v>
      </c>
      <c r="P580" s="2">
        <f t="shared" si="55"/>
        <v>49.199999999999996</v>
      </c>
      <c r="Q580" s="2">
        <f t="shared" si="59"/>
        <v>492</v>
      </c>
      <c r="R580" s="18"/>
      <c r="S580" s="21">
        <f t="shared" si="56"/>
        <v>41.819999999999993</v>
      </c>
      <c r="T580" s="21">
        <f t="shared" si="57"/>
        <v>418.2</v>
      </c>
    </row>
    <row r="581" spans="1:20" ht="24" x14ac:dyDescent="0.25">
      <c r="A581" s="4">
        <v>608</v>
      </c>
      <c r="B581" s="4" t="s">
        <v>9</v>
      </c>
      <c r="C581" s="17" t="s">
        <v>1179</v>
      </c>
      <c r="D581" s="17" t="s">
        <v>1180</v>
      </c>
      <c r="E581" s="6">
        <v>2012</v>
      </c>
      <c r="F581" s="5" t="s">
        <v>12</v>
      </c>
      <c r="G581" s="5" t="s">
        <v>13</v>
      </c>
      <c r="H581" s="7" t="s">
        <v>14</v>
      </c>
      <c r="I581" s="5" t="s">
        <v>15</v>
      </c>
      <c r="J581" s="8"/>
      <c r="K581" s="23">
        <v>60</v>
      </c>
      <c r="L581" s="9">
        <v>281.66733333333337</v>
      </c>
      <c r="M581" s="9">
        <v>16900.04</v>
      </c>
      <c r="N581" s="2">
        <v>41</v>
      </c>
      <c r="O581" s="2">
        <f t="shared" si="58"/>
        <v>2460</v>
      </c>
      <c r="P581" s="2">
        <f t="shared" si="55"/>
        <v>49.199999999999996</v>
      </c>
      <c r="Q581" s="2">
        <f t="shared" si="59"/>
        <v>2952</v>
      </c>
      <c r="R581" s="18"/>
      <c r="S581" s="21">
        <f t="shared" si="56"/>
        <v>41.819999999999993</v>
      </c>
      <c r="T581" s="21">
        <f t="shared" si="57"/>
        <v>2509.1999999999998</v>
      </c>
    </row>
    <row r="582" spans="1:20" ht="24" x14ac:dyDescent="0.25">
      <c r="A582" s="4">
        <v>609</v>
      </c>
      <c r="B582" s="4" t="s">
        <v>9</v>
      </c>
      <c r="C582" s="17" t="s">
        <v>1181</v>
      </c>
      <c r="D582" s="17" t="s">
        <v>1182</v>
      </c>
      <c r="E582" s="6">
        <v>2012</v>
      </c>
      <c r="F582" s="5" t="s">
        <v>12</v>
      </c>
      <c r="G582" s="5" t="s">
        <v>13</v>
      </c>
      <c r="H582" s="7" t="s">
        <v>14</v>
      </c>
      <c r="I582" s="5" t="s">
        <v>15</v>
      </c>
      <c r="J582" s="8"/>
      <c r="K582" s="23">
        <v>101</v>
      </c>
      <c r="L582" s="9">
        <v>603.67287128712871</v>
      </c>
      <c r="M582" s="9">
        <v>60970.96</v>
      </c>
      <c r="N582" s="2">
        <v>89</v>
      </c>
      <c r="O582" s="2">
        <f t="shared" si="58"/>
        <v>8989</v>
      </c>
      <c r="P582" s="2">
        <f t="shared" si="55"/>
        <v>106.8</v>
      </c>
      <c r="Q582" s="2">
        <f t="shared" si="59"/>
        <v>10786.8</v>
      </c>
      <c r="R582" s="18"/>
      <c r="S582" s="21">
        <f t="shared" si="56"/>
        <v>90.78</v>
      </c>
      <c r="T582" s="21">
        <f t="shared" si="57"/>
        <v>9168.7799999999988</v>
      </c>
    </row>
    <row r="583" spans="1:20" ht="24" x14ac:dyDescent="0.25">
      <c r="A583" s="4">
        <v>610</v>
      </c>
      <c r="B583" s="4" t="s">
        <v>9</v>
      </c>
      <c r="C583" s="17" t="s">
        <v>1183</v>
      </c>
      <c r="D583" s="17" t="s">
        <v>1184</v>
      </c>
      <c r="E583" s="6">
        <v>2012</v>
      </c>
      <c r="F583" s="5" t="s">
        <v>12</v>
      </c>
      <c r="G583" s="5" t="s">
        <v>13</v>
      </c>
      <c r="H583" s="7" t="s">
        <v>14</v>
      </c>
      <c r="I583" s="5" t="s">
        <v>15</v>
      </c>
      <c r="J583" s="8"/>
      <c r="K583" s="23">
        <v>30</v>
      </c>
      <c r="L583" s="9">
        <v>281.66733333333337</v>
      </c>
      <c r="M583" s="9">
        <v>8450.02</v>
      </c>
      <c r="N583" s="2">
        <v>41</v>
      </c>
      <c r="O583" s="2">
        <f t="shared" si="58"/>
        <v>1230</v>
      </c>
      <c r="P583" s="2">
        <f t="shared" si="55"/>
        <v>49.199999999999996</v>
      </c>
      <c r="Q583" s="2">
        <f t="shared" si="59"/>
        <v>1476</v>
      </c>
      <c r="R583" s="18"/>
      <c r="S583" s="21">
        <f t="shared" si="56"/>
        <v>41.819999999999993</v>
      </c>
      <c r="T583" s="21">
        <f t="shared" si="57"/>
        <v>1254.5999999999999</v>
      </c>
    </row>
    <row r="584" spans="1:20" ht="24" x14ac:dyDescent="0.25">
      <c r="A584" s="4">
        <v>611</v>
      </c>
      <c r="B584" s="4" t="s">
        <v>9</v>
      </c>
      <c r="C584" s="17" t="s">
        <v>1185</v>
      </c>
      <c r="D584" s="17" t="s">
        <v>1186</v>
      </c>
      <c r="E584" s="6">
        <v>2012</v>
      </c>
      <c r="F584" s="5" t="s">
        <v>12</v>
      </c>
      <c r="G584" s="5" t="s">
        <v>13</v>
      </c>
      <c r="H584" s="7" t="s">
        <v>14</v>
      </c>
      <c r="I584" s="5" t="s">
        <v>15</v>
      </c>
      <c r="J584" s="8"/>
      <c r="K584" s="23">
        <v>49</v>
      </c>
      <c r="L584" s="9">
        <v>281.66734693877555</v>
      </c>
      <c r="M584" s="9">
        <v>13801.7</v>
      </c>
      <c r="N584" s="2">
        <v>41</v>
      </c>
      <c r="O584" s="2">
        <f t="shared" si="58"/>
        <v>2009</v>
      </c>
      <c r="P584" s="2">
        <f t="shared" si="55"/>
        <v>49.199999999999996</v>
      </c>
      <c r="Q584" s="2">
        <f t="shared" si="59"/>
        <v>2410.7999999999997</v>
      </c>
      <c r="R584" s="18"/>
      <c r="S584" s="21">
        <f t="shared" si="56"/>
        <v>41.819999999999993</v>
      </c>
      <c r="T584" s="21">
        <f t="shared" si="57"/>
        <v>2049.1799999999998</v>
      </c>
    </row>
    <row r="585" spans="1:20" ht="24" x14ac:dyDescent="0.25">
      <c r="A585" s="4">
        <v>612</v>
      </c>
      <c r="B585" s="4" t="s">
        <v>9</v>
      </c>
      <c r="C585" s="17" t="s">
        <v>1187</v>
      </c>
      <c r="D585" s="17" t="s">
        <v>1188</v>
      </c>
      <c r="E585" s="6">
        <v>2012</v>
      </c>
      <c r="F585" s="5" t="s">
        <v>12</v>
      </c>
      <c r="G585" s="5" t="s">
        <v>13</v>
      </c>
      <c r="H585" s="7" t="s">
        <v>14</v>
      </c>
      <c r="I585" s="5" t="s">
        <v>15</v>
      </c>
      <c r="J585" s="8"/>
      <c r="K585" s="23">
        <v>23</v>
      </c>
      <c r="L585" s="9">
        <v>1803.9243478260871</v>
      </c>
      <c r="M585" s="9">
        <v>41490.26</v>
      </c>
      <c r="N585" s="2">
        <v>265</v>
      </c>
      <c r="O585" s="2">
        <f t="shared" si="58"/>
        <v>6095</v>
      </c>
      <c r="P585" s="2">
        <f t="shared" si="55"/>
        <v>318</v>
      </c>
      <c r="Q585" s="2">
        <f t="shared" si="59"/>
        <v>7314</v>
      </c>
      <c r="R585" s="18"/>
      <c r="S585" s="21">
        <f t="shared" si="56"/>
        <v>270.3</v>
      </c>
      <c r="T585" s="21">
        <f t="shared" si="57"/>
        <v>6216.9</v>
      </c>
    </row>
    <row r="586" spans="1:20" ht="24" x14ac:dyDescent="0.25">
      <c r="A586" s="4">
        <v>613</v>
      </c>
      <c r="B586" s="4" t="s">
        <v>9</v>
      </c>
      <c r="C586" s="17" t="s">
        <v>1189</v>
      </c>
      <c r="D586" s="17" t="s">
        <v>1190</v>
      </c>
      <c r="E586" s="6">
        <v>2012</v>
      </c>
      <c r="F586" s="5" t="s">
        <v>12</v>
      </c>
      <c r="G586" s="5" t="s">
        <v>13</v>
      </c>
      <c r="H586" s="7" t="s">
        <v>14</v>
      </c>
      <c r="I586" s="5" t="s">
        <v>15</v>
      </c>
      <c r="J586" s="8"/>
      <c r="K586" s="23">
        <v>20</v>
      </c>
      <c r="L586" s="9">
        <v>1314.4370000000001</v>
      </c>
      <c r="M586" s="9">
        <v>26288.74</v>
      </c>
      <c r="N586" s="2">
        <v>193</v>
      </c>
      <c r="O586" s="2">
        <f t="shared" si="58"/>
        <v>3860</v>
      </c>
      <c r="P586" s="2">
        <f t="shared" si="55"/>
        <v>231.6</v>
      </c>
      <c r="Q586" s="2">
        <f t="shared" si="59"/>
        <v>4632</v>
      </c>
      <c r="R586" s="18"/>
      <c r="S586" s="21">
        <f t="shared" si="56"/>
        <v>196.85999999999999</v>
      </c>
      <c r="T586" s="21">
        <f t="shared" si="57"/>
        <v>3937.2</v>
      </c>
    </row>
    <row r="587" spans="1:20" ht="24" x14ac:dyDescent="0.25">
      <c r="A587" s="4">
        <v>614</v>
      </c>
      <c r="B587" s="4" t="s">
        <v>9</v>
      </c>
      <c r="C587" s="17" t="s">
        <v>1191</v>
      </c>
      <c r="D587" s="17" t="s">
        <v>1192</v>
      </c>
      <c r="E587" s="6">
        <v>2012</v>
      </c>
      <c r="F587" s="5" t="s">
        <v>12</v>
      </c>
      <c r="G587" s="5" t="s">
        <v>13</v>
      </c>
      <c r="H587" s="7" t="s">
        <v>14</v>
      </c>
      <c r="I587" s="5" t="s">
        <v>15</v>
      </c>
      <c r="J587" s="8"/>
      <c r="K587" s="23">
        <v>20</v>
      </c>
      <c r="L587" s="9">
        <v>331.31149999999997</v>
      </c>
      <c r="M587" s="9">
        <v>6626.23</v>
      </c>
      <c r="N587" s="2">
        <v>49</v>
      </c>
      <c r="O587" s="2">
        <f t="shared" si="58"/>
        <v>980</v>
      </c>
      <c r="P587" s="2">
        <f t="shared" si="55"/>
        <v>58.8</v>
      </c>
      <c r="Q587" s="2">
        <f t="shared" si="59"/>
        <v>1176</v>
      </c>
      <c r="R587" s="18"/>
      <c r="S587" s="21">
        <f t="shared" si="56"/>
        <v>49.98</v>
      </c>
      <c r="T587" s="21">
        <f t="shared" si="57"/>
        <v>999.6</v>
      </c>
    </row>
    <row r="588" spans="1:20" ht="24" x14ac:dyDescent="0.25">
      <c r="A588" s="4">
        <v>615</v>
      </c>
      <c r="B588" s="4" t="s">
        <v>9</v>
      </c>
      <c r="C588" s="17" t="s">
        <v>1193</v>
      </c>
      <c r="D588" s="17" t="s">
        <v>1194</v>
      </c>
      <c r="E588" s="6">
        <v>2012</v>
      </c>
      <c r="F588" s="5" t="s">
        <v>12</v>
      </c>
      <c r="G588" s="5" t="s">
        <v>13</v>
      </c>
      <c r="H588" s="7" t="s">
        <v>14</v>
      </c>
      <c r="I588" s="5" t="s">
        <v>15</v>
      </c>
      <c r="J588" s="8"/>
      <c r="K588" s="23">
        <v>5</v>
      </c>
      <c r="L588" s="9">
        <v>5682.9480000000003</v>
      </c>
      <c r="M588" s="9">
        <v>28414.74</v>
      </c>
      <c r="N588" s="2">
        <v>835</v>
      </c>
      <c r="O588" s="2">
        <f t="shared" si="58"/>
        <v>4175</v>
      </c>
      <c r="P588" s="2">
        <f t="shared" si="55"/>
        <v>1002</v>
      </c>
      <c r="Q588" s="2">
        <f t="shared" si="59"/>
        <v>5010</v>
      </c>
      <c r="R588" s="18"/>
      <c r="S588" s="21">
        <f t="shared" si="56"/>
        <v>851.69999999999993</v>
      </c>
      <c r="T588" s="21">
        <f t="shared" si="57"/>
        <v>4258.5</v>
      </c>
    </row>
    <row r="589" spans="1:20" ht="24" x14ac:dyDescent="0.25">
      <c r="A589" s="4">
        <v>616</v>
      </c>
      <c r="B589" s="4" t="s">
        <v>9</v>
      </c>
      <c r="C589" s="17" t="s">
        <v>1195</v>
      </c>
      <c r="D589" s="17" t="s">
        <v>1196</v>
      </c>
      <c r="E589" s="6">
        <v>2012</v>
      </c>
      <c r="F589" s="5" t="s">
        <v>12</v>
      </c>
      <c r="G589" s="5" t="s">
        <v>13</v>
      </c>
      <c r="H589" s="7" t="s">
        <v>14</v>
      </c>
      <c r="I589" s="5" t="s">
        <v>15</v>
      </c>
      <c r="J589" s="8"/>
      <c r="K589" s="23">
        <v>4</v>
      </c>
      <c r="L589" s="9">
        <v>7540.2075000000004</v>
      </c>
      <c r="M589" s="9">
        <v>30160.83</v>
      </c>
      <c r="N589" s="2">
        <v>1108</v>
      </c>
      <c r="O589" s="2">
        <f t="shared" si="58"/>
        <v>4432</v>
      </c>
      <c r="P589" s="2">
        <f t="shared" si="55"/>
        <v>1329.6</v>
      </c>
      <c r="Q589" s="2">
        <f t="shared" si="59"/>
        <v>5318.4</v>
      </c>
      <c r="R589" s="18"/>
      <c r="S589" s="21">
        <f t="shared" si="56"/>
        <v>1130.1599999999999</v>
      </c>
      <c r="T589" s="21">
        <f t="shared" si="57"/>
        <v>4520.6399999999994</v>
      </c>
    </row>
    <row r="590" spans="1:20" ht="24" x14ac:dyDescent="0.25">
      <c r="A590" s="4">
        <v>617</v>
      </c>
      <c r="B590" s="4" t="s">
        <v>9</v>
      </c>
      <c r="C590" s="17" t="s">
        <v>1197</v>
      </c>
      <c r="D590" s="17" t="s">
        <v>1198</v>
      </c>
      <c r="E590" s="6">
        <v>2012</v>
      </c>
      <c r="F590" s="5" t="s">
        <v>12</v>
      </c>
      <c r="G590" s="5" t="s">
        <v>13</v>
      </c>
      <c r="H590" s="7" t="s">
        <v>14</v>
      </c>
      <c r="I590" s="5" t="s">
        <v>15</v>
      </c>
      <c r="J590" s="8"/>
      <c r="K590" s="23">
        <v>100</v>
      </c>
      <c r="L590" s="9">
        <v>554.69389999999999</v>
      </c>
      <c r="M590" s="9">
        <v>55469.39</v>
      </c>
      <c r="N590" s="2">
        <v>82</v>
      </c>
      <c r="O590" s="2">
        <f t="shared" si="58"/>
        <v>8200</v>
      </c>
      <c r="P590" s="2">
        <f t="shared" si="55"/>
        <v>98.399999999999991</v>
      </c>
      <c r="Q590" s="2">
        <f t="shared" si="59"/>
        <v>9840</v>
      </c>
      <c r="R590" s="18"/>
      <c r="S590" s="21">
        <f t="shared" si="56"/>
        <v>83.639999999999986</v>
      </c>
      <c r="T590" s="21">
        <f t="shared" si="57"/>
        <v>8364</v>
      </c>
    </row>
    <row r="591" spans="1:20" ht="24" x14ac:dyDescent="0.25">
      <c r="A591" s="4">
        <v>618</v>
      </c>
      <c r="B591" s="4" t="s">
        <v>9</v>
      </c>
      <c r="C591" s="17" t="s">
        <v>1199</v>
      </c>
      <c r="D591" s="17" t="s">
        <v>1200</v>
      </c>
      <c r="E591" s="6">
        <v>2012</v>
      </c>
      <c r="F591" s="5" t="s">
        <v>12</v>
      </c>
      <c r="G591" s="5" t="s">
        <v>13</v>
      </c>
      <c r="H591" s="7" t="s">
        <v>14</v>
      </c>
      <c r="I591" s="5" t="s">
        <v>15</v>
      </c>
      <c r="J591" s="8"/>
      <c r="K591" s="23">
        <v>40</v>
      </c>
      <c r="L591" s="9">
        <v>739.37549999999999</v>
      </c>
      <c r="M591" s="9">
        <v>29575.02</v>
      </c>
      <c r="N591" s="2">
        <v>109</v>
      </c>
      <c r="O591" s="2">
        <f t="shared" si="58"/>
        <v>4360</v>
      </c>
      <c r="P591" s="2">
        <f t="shared" si="55"/>
        <v>130.79999999999998</v>
      </c>
      <c r="Q591" s="2">
        <f t="shared" si="59"/>
        <v>5232</v>
      </c>
      <c r="R591" s="18"/>
      <c r="S591" s="21">
        <f t="shared" si="56"/>
        <v>111.17999999999998</v>
      </c>
      <c r="T591" s="21">
        <f t="shared" si="57"/>
        <v>4447.2</v>
      </c>
    </row>
    <row r="592" spans="1:20" ht="24" x14ac:dyDescent="0.25">
      <c r="A592" s="4">
        <v>619</v>
      </c>
      <c r="B592" s="4" t="s">
        <v>9</v>
      </c>
      <c r="C592" s="17" t="s">
        <v>1201</v>
      </c>
      <c r="D592" s="17" t="s">
        <v>1202</v>
      </c>
      <c r="E592" s="6">
        <v>2013</v>
      </c>
      <c r="F592" s="5" t="s">
        <v>12</v>
      </c>
      <c r="G592" s="5" t="s">
        <v>13</v>
      </c>
      <c r="H592" s="7" t="s">
        <v>14</v>
      </c>
      <c r="I592" s="5" t="s">
        <v>15</v>
      </c>
      <c r="J592" s="8"/>
      <c r="K592" s="23">
        <v>8</v>
      </c>
      <c r="L592" s="9">
        <v>53.838749999999997</v>
      </c>
      <c r="M592" s="19">
        <v>430.71</v>
      </c>
      <c r="N592" s="2">
        <v>11</v>
      </c>
      <c r="O592" s="2">
        <f t="shared" si="58"/>
        <v>88</v>
      </c>
      <c r="P592" s="2">
        <f t="shared" si="55"/>
        <v>13.2</v>
      </c>
      <c r="Q592" s="2">
        <f t="shared" si="59"/>
        <v>105.6</v>
      </c>
      <c r="R592" s="18"/>
      <c r="S592" s="21">
        <f t="shared" si="56"/>
        <v>11.22</v>
      </c>
      <c r="T592" s="21">
        <f t="shared" si="57"/>
        <v>89.76</v>
      </c>
    </row>
    <row r="593" spans="1:20" ht="24" x14ac:dyDescent="0.25">
      <c r="A593" s="4">
        <v>620</v>
      </c>
      <c r="B593" s="4" t="s">
        <v>9</v>
      </c>
      <c r="C593" s="17" t="s">
        <v>1203</v>
      </c>
      <c r="D593" s="17" t="s">
        <v>1204</v>
      </c>
      <c r="E593" s="6">
        <v>2014</v>
      </c>
      <c r="F593" s="5" t="s">
        <v>12</v>
      </c>
      <c r="G593" s="5" t="s">
        <v>13</v>
      </c>
      <c r="H593" s="7" t="s">
        <v>14</v>
      </c>
      <c r="I593" s="5" t="s">
        <v>15</v>
      </c>
      <c r="J593" s="8"/>
      <c r="K593" s="23">
        <v>8</v>
      </c>
      <c r="L593" s="9">
        <v>886.86125000000004</v>
      </c>
      <c r="M593" s="9">
        <v>7094.89</v>
      </c>
      <c r="N593" s="2">
        <v>251</v>
      </c>
      <c r="O593" s="2">
        <f t="shared" si="58"/>
        <v>2008</v>
      </c>
      <c r="P593" s="2">
        <f t="shared" si="55"/>
        <v>301.2</v>
      </c>
      <c r="Q593" s="2">
        <f t="shared" si="59"/>
        <v>2409.6</v>
      </c>
      <c r="R593" s="18"/>
      <c r="S593" s="21">
        <f t="shared" si="56"/>
        <v>256.02</v>
      </c>
      <c r="T593" s="21">
        <f t="shared" si="57"/>
        <v>2048.16</v>
      </c>
    </row>
    <row r="594" spans="1:20" ht="24" x14ac:dyDescent="0.25">
      <c r="A594" s="4">
        <v>621</v>
      </c>
      <c r="B594" s="4" t="s">
        <v>9</v>
      </c>
      <c r="C594" s="17" t="s">
        <v>1205</v>
      </c>
      <c r="D594" s="17" t="s">
        <v>1206</v>
      </c>
      <c r="E594" s="6">
        <v>2012</v>
      </c>
      <c r="F594" s="5" t="s">
        <v>12</v>
      </c>
      <c r="G594" s="5" t="s">
        <v>13</v>
      </c>
      <c r="H594" s="7" t="s">
        <v>14</v>
      </c>
      <c r="I594" s="5" t="s">
        <v>15</v>
      </c>
      <c r="J594" s="8"/>
      <c r="K594" s="23">
        <v>1</v>
      </c>
      <c r="L594" s="9">
        <v>17522.759999999998</v>
      </c>
      <c r="M594" s="9">
        <v>17522.759999999998</v>
      </c>
      <c r="N594" s="2">
        <v>2576</v>
      </c>
      <c r="O594" s="2">
        <f t="shared" si="58"/>
        <v>2576</v>
      </c>
      <c r="P594" s="2">
        <f t="shared" si="55"/>
        <v>3091.2</v>
      </c>
      <c r="Q594" s="2">
        <f t="shared" si="59"/>
        <v>3091.2</v>
      </c>
      <c r="R594" s="18"/>
      <c r="S594" s="21">
        <f t="shared" si="56"/>
        <v>2627.52</v>
      </c>
      <c r="T594" s="21">
        <f t="shared" si="57"/>
        <v>2627.52</v>
      </c>
    </row>
    <row r="595" spans="1:20" ht="24" x14ac:dyDescent="0.25">
      <c r="A595" s="4">
        <v>622</v>
      </c>
      <c r="B595" s="4" t="s">
        <v>9</v>
      </c>
      <c r="C595" s="17" t="s">
        <v>1207</v>
      </c>
      <c r="D595" s="17" t="s">
        <v>1208</v>
      </c>
      <c r="E595" s="6">
        <v>2015</v>
      </c>
      <c r="F595" s="5" t="s">
        <v>12</v>
      </c>
      <c r="G595" s="5" t="s">
        <v>13</v>
      </c>
      <c r="H595" s="7" t="s">
        <v>14</v>
      </c>
      <c r="I595" s="5" t="s">
        <v>15</v>
      </c>
      <c r="J595" s="8"/>
      <c r="K595" s="23">
        <v>3</v>
      </c>
      <c r="L595" s="9">
        <v>384.47666666666669</v>
      </c>
      <c r="M595" s="9">
        <v>1153.43</v>
      </c>
      <c r="N595" s="2">
        <v>97</v>
      </c>
      <c r="O595" s="2">
        <f t="shared" si="58"/>
        <v>291</v>
      </c>
      <c r="P595" s="2">
        <f t="shared" si="55"/>
        <v>116.39999999999999</v>
      </c>
      <c r="Q595" s="2">
        <f t="shared" si="59"/>
        <v>349.2</v>
      </c>
      <c r="R595" s="18"/>
      <c r="S595" s="21">
        <f t="shared" si="56"/>
        <v>98.94</v>
      </c>
      <c r="T595" s="21">
        <f t="shared" si="57"/>
        <v>296.82</v>
      </c>
    </row>
    <row r="596" spans="1:20" ht="24" x14ac:dyDescent="0.25">
      <c r="A596" s="4">
        <v>623</v>
      </c>
      <c r="B596" s="4" t="s">
        <v>9</v>
      </c>
      <c r="C596" s="17" t="s">
        <v>1209</v>
      </c>
      <c r="D596" s="17" t="s">
        <v>1210</v>
      </c>
      <c r="E596" s="6">
        <v>2015</v>
      </c>
      <c r="F596" s="5" t="s">
        <v>12</v>
      </c>
      <c r="G596" s="5" t="s">
        <v>13</v>
      </c>
      <c r="H596" s="7" t="s">
        <v>14</v>
      </c>
      <c r="I596" s="5" t="s">
        <v>15</v>
      </c>
      <c r="J596" s="8"/>
      <c r="K596" s="23">
        <v>2</v>
      </c>
      <c r="L596" s="9">
        <v>263.11500000000001</v>
      </c>
      <c r="M596" s="19">
        <v>526.23</v>
      </c>
      <c r="N596" s="2">
        <v>66</v>
      </c>
      <c r="O596" s="2">
        <f t="shared" si="58"/>
        <v>132</v>
      </c>
      <c r="P596" s="2">
        <f t="shared" si="55"/>
        <v>79.2</v>
      </c>
      <c r="Q596" s="2">
        <f t="shared" si="59"/>
        <v>158.4</v>
      </c>
      <c r="R596" s="18"/>
      <c r="S596" s="21">
        <f t="shared" si="56"/>
        <v>67.320000000000007</v>
      </c>
      <c r="T596" s="21">
        <f t="shared" si="57"/>
        <v>134.64000000000001</v>
      </c>
    </row>
    <row r="597" spans="1:20" ht="24" x14ac:dyDescent="0.25">
      <c r="A597" s="4">
        <v>624</v>
      </c>
      <c r="B597" s="4" t="s">
        <v>9</v>
      </c>
      <c r="C597" s="17" t="s">
        <v>1211</v>
      </c>
      <c r="D597" s="17" t="s">
        <v>1212</v>
      </c>
      <c r="E597" s="6">
        <v>2012</v>
      </c>
      <c r="F597" s="5" t="s">
        <v>12</v>
      </c>
      <c r="G597" s="5" t="s">
        <v>13</v>
      </c>
      <c r="H597" s="7" t="s">
        <v>14</v>
      </c>
      <c r="I597" s="5" t="s">
        <v>15</v>
      </c>
      <c r="J597" s="8"/>
      <c r="K597" s="23">
        <v>63</v>
      </c>
      <c r="L597" s="9">
        <v>233.8193650793651</v>
      </c>
      <c r="M597" s="9">
        <v>14730.62</v>
      </c>
      <c r="N597" s="2">
        <v>34</v>
      </c>
      <c r="O597" s="2">
        <f t="shared" si="58"/>
        <v>2142</v>
      </c>
      <c r="P597" s="2">
        <f t="shared" si="55"/>
        <v>40.799999999999997</v>
      </c>
      <c r="Q597" s="2">
        <f t="shared" si="59"/>
        <v>2570.4</v>
      </c>
      <c r="R597" s="18"/>
      <c r="S597" s="21">
        <f t="shared" si="56"/>
        <v>34.68</v>
      </c>
      <c r="T597" s="21">
        <f t="shared" si="57"/>
        <v>2184.84</v>
      </c>
    </row>
    <row r="598" spans="1:20" ht="24" x14ac:dyDescent="0.25">
      <c r="A598" s="4">
        <v>625</v>
      </c>
      <c r="B598" s="4" t="s">
        <v>9</v>
      </c>
      <c r="C598" s="17" t="s">
        <v>1213</v>
      </c>
      <c r="D598" s="17" t="s">
        <v>1214</v>
      </c>
      <c r="E598" s="6">
        <v>2012</v>
      </c>
      <c r="F598" s="5" t="s">
        <v>12</v>
      </c>
      <c r="G598" s="5" t="s">
        <v>13</v>
      </c>
      <c r="H598" s="7" t="s">
        <v>14</v>
      </c>
      <c r="I598" s="5" t="s">
        <v>369</v>
      </c>
      <c r="J598" s="8"/>
      <c r="K598" s="23">
        <v>60</v>
      </c>
      <c r="L598" s="9">
        <v>419.05683333333332</v>
      </c>
      <c r="M598" s="9">
        <v>25143.41</v>
      </c>
      <c r="N598" s="2">
        <v>62</v>
      </c>
      <c r="O598" s="2">
        <f t="shared" si="58"/>
        <v>3720</v>
      </c>
      <c r="P598" s="2">
        <f t="shared" si="55"/>
        <v>74.399999999999991</v>
      </c>
      <c r="Q598" s="2">
        <f t="shared" si="59"/>
        <v>4464</v>
      </c>
      <c r="R598" s="18"/>
      <c r="S598" s="21">
        <f t="shared" si="56"/>
        <v>63.239999999999988</v>
      </c>
      <c r="T598" s="21">
        <f t="shared" si="57"/>
        <v>3794.4</v>
      </c>
    </row>
    <row r="599" spans="1:20" ht="24" x14ac:dyDescent="0.25">
      <c r="A599" s="4">
        <v>626</v>
      </c>
      <c r="B599" s="4" t="s">
        <v>9</v>
      </c>
      <c r="C599" s="17" t="s">
        <v>1215</v>
      </c>
      <c r="D599" s="17" t="s">
        <v>1216</v>
      </c>
      <c r="E599" s="6">
        <v>2015</v>
      </c>
      <c r="F599" s="5" t="s">
        <v>12</v>
      </c>
      <c r="G599" s="5" t="s">
        <v>13</v>
      </c>
      <c r="H599" s="7" t="s">
        <v>14</v>
      </c>
      <c r="I599" s="5" t="s">
        <v>15</v>
      </c>
      <c r="J599" s="8"/>
      <c r="K599" s="23">
        <v>18</v>
      </c>
      <c r="L599" s="9">
        <v>1811.2149999999999</v>
      </c>
      <c r="M599" s="9">
        <v>32601.87</v>
      </c>
      <c r="N599" s="2">
        <v>456</v>
      </c>
      <c r="O599" s="2">
        <f t="shared" si="58"/>
        <v>8208</v>
      </c>
      <c r="P599" s="2">
        <f t="shared" si="55"/>
        <v>547.19999999999993</v>
      </c>
      <c r="Q599" s="2">
        <f t="shared" si="59"/>
        <v>9849.6</v>
      </c>
      <c r="R599" s="18"/>
      <c r="S599" s="21">
        <f t="shared" si="56"/>
        <v>465.11999999999995</v>
      </c>
      <c r="T599" s="21">
        <f t="shared" si="57"/>
        <v>8372.1600000000017</v>
      </c>
    </row>
    <row r="600" spans="1:20" ht="48" x14ac:dyDescent="0.25">
      <c r="A600" s="4">
        <v>627</v>
      </c>
      <c r="B600" s="4" t="s">
        <v>9</v>
      </c>
      <c r="C600" s="17" t="s">
        <v>1217</v>
      </c>
      <c r="D600" s="17" t="s">
        <v>1218</v>
      </c>
      <c r="E600" s="6">
        <v>2014</v>
      </c>
      <c r="F600" s="5" t="s">
        <v>12</v>
      </c>
      <c r="G600" s="5" t="s">
        <v>13</v>
      </c>
      <c r="H600" s="7" t="s">
        <v>14</v>
      </c>
      <c r="I600" s="5" t="s">
        <v>369</v>
      </c>
      <c r="J600" s="8"/>
      <c r="K600" s="23">
        <v>19</v>
      </c>
      <c r="L600" s="9">
        <v>173.47526315789474</v>
      </c>
      <c r="M600" s="9">
        <v>3296.03</v>
      </c>
      <c r="N600" s="2">
        <v>49</v>
      </c>
      <c r="O600" s="2">
        <f t="shared" si="58"/>
        <v>931</v>
      </c>
      <c r="P600" s="2">
        <f t="shared" si="55"/>
        <v>58.8</v>
      </c>
      <c r="Q600" s="2">
        <f t="shared" si="59"/>
        <v>1117.2</v>
      </c>
      <c r="R600" s="18"/>
      <c r="S600" s="21">
        <f t="shared" si="56"/>
        <v>49.98</v>
      </c>
      <c r="T600" s="21">
        <f t="shared" si="57"/>
        <v>949.62</v>
      </c>
    </row>
    <row r="601" spans="1:20" ht="36" x14ac:dyDescent="0.25">
      <c r="A601" s="4">
        <v>628</v>
      </c>
      <c r="B601" s="4" t="s">
        <v>9</v>
      </c>
      <c r="C601" s="17" t="s">
        <v>1219</v>
      </c>
      <c r="D601" s="17" t="s">
        <v>1220</v>
      </c>
      <c r="E601" s="6">
        <v>2014</v>
      </c>
      <c r="F601" s="5" t="s">
        <v>12</v>
      </c>
      <c r="G601" s="5" t="s">
        <v>13</v>
      </c>
      <c r="H601" s="7" t="s">
        <v>14</v>
      </c>
      <c r="I601" s="5" t="s">
        <v>369</v>
      </c>
      <c r="J601" s="8"/>
      <c r="K601" s="23">
        <v>8</v>
      </c>
      <c r="L601" s="9">
        <v>217.2825</v>
      </c>
      <c r="M601" s="9">
        <v>1738.26</v>
      </c>
      <c r="N601" s="2">
        <v>61</v>
      </c>
      <c r="O601" s="2">
        <f t="shared" si="58"/>
        <v>488</v>
      </c>
      <c r="P601" s="2">
        <f t="shared" si="55"/>
        <v>73.2</v>
      </c>
      <c r="Q601" s="2">
        <f t="shared" si="59"/>
        <v>585.6</v>
      </c>
      <c r="R601" s="18"/>
      <c r="S601" s="21">
        <f t="shared" si="56"/>
        <v>62.22</v>
      </c>
      <c r="T601" s="21">
        <f t="shared" si="57"/>
        <v>497.76</v>
      </c>
    </row>
    <row r="602" spans="1:20" ht="48" x14ac:dyDescent="0.25">
      <c r="A602" s="4">
        <v>629</v>
      </c>
      <c r="B602" s="4" t="s">
        <v>9</v>
      </c>
      <c r="C602" s="17" t="s">
        <v>1221</v>
      </c>
      <c r="D602" s="17" t="s">
        <v>1222</v>
      </c>
      <c r="E602" s="6">
        <v>2014</v>
      </c>
      <c r="F602" s="5" t="s">
        <v>12</v>
      </c>
      <c r="G602" s="5" t="s">
        <v>13</v>
      </c>
      <c r="H602" s="7" t="s">
        <v>14</v>
      </c>
      <c r="I602" s="5" t="s">
        <v>51</v>
      </c>
      <c r="J602" s="8"/>
      <c r="K602" s="23">
        <v>12</v>
      </c>
      <c r="L602" s="9">
        <v>6209.6283333333331</v>
      </c>
      <c r="M602" s="9">
        <v>74515.539999999994</v>
      </c>
      <c r="N602" s="2">
        <v>1756</v>
      </c>
      <c r="O602" s="2">
        <f t="shared" si="58"/>
        <v>21072</v>
      </c>
      <c r="P602" s="2">
        <f t="shared" si="55"/>
        <v>2107.1999999999998</v>
      </c>
      <c r="Q602" s="2">
        <f t="shared" si="59"/>
        <v>25286.399999999998</v>
      </c>
      <c r="R602" s="18"/>
      <c r="S602" s="21">
        <f t="shared" si="56"/>
        <v>1791.12</v>
      </c>
      <c r="T602" s="21">
        <f t="shared" si="57"/>
        <v>21493.439999999999</v>
      </c>
    </row>
    <row r="603" spans="1:20" ht="60" x14ac:dyDescent="0.25">
      <c r="A603" s="4">
        <v>630</v>
      </c>
      <c r="B603" s="4" t="s">
        <v>9</v>
      </c>
      <c r="C603" s="17" t="s">
        <v>1223</v>
      </c>
      <c r="D603" s="17" t="s">
        <v>1224</v>
      </c>
      <c r="E603" s="6">
        <v>2010</v>
      </c>
      <c r="F603" s="5" t="s">
        <v>12</v>
      </c>
      <c r="G603" s="5" t="s">
        <v>13</v>
      </c>
      <c r="H603" s="7" t="s">
        <v>14</v>
      </c>
      <c r="I603" s="5" t="s">
        <v>57</v>
      </c>
      <c r="J603" s="8"/>
      <c r="K603" s="23">
        <v>201</v>
      </c>
      <c r="L603" s="9">
        <v>1619.75</v>
      </c>
      <c r="M603" s="9">
        <v>325569.75</v>
      </c>
      <c r="N603" s="2">
        <v>198</v>
      </c>
      <c r="O603" s="2">
        <f t="shared" si="58"/>
        <v>39798</v>
      </c>
      <c r="P603" s="2">
        <f t="shared" si="55"/>
        <v>237.6</v>
      </c>
      <c r="Q603" s="2">
        <f t="shared" si="59"/>
        <v>47757.599999999999</v>
      </c>
      <c r="R603" s="18"/>
      <c r="S603" s="21">
        <f t="shared" si="56"/>
        <v>201.95999999999998</v>
      </c>
      <c r="T603" s="21">
        <f t="shared" si="57"/>
        <v>40593.96</v>
      </c>
    </row>
    <row r="604" spans="1:20" ht="24" x14ac:dyDescent="0.25">
      <c r="A604" s="4">
        <v>631</v>
      </c>
      <c r="B604" s="4" t="s">
        <v>9</v>
      </c>
      <c r="C604" s="17" t="s">
        <v>1225</v>
      </c>
      <c r="D604" s="17" t="s">
        <v>1226</v>
      </c>
      <c r="E604" s="6">
        <v>2015</v>
      </c>
      <c r="F604" s="5" t="s">
        <v>12</v>
      </c>
      <c r="G604" s="5" t="s">
        <v>13</v>
      </c>
      <c r="H604" s="7" t="s">
        <v>14</v>
      </c>
      <c r="I604" s="5" t="s">
        <v>15</v>
      </c>
      <c r="J604" s="8"/>
      <c r="K604" s="23">
        <v>4</v>
      </c>
      <c r="L604" s="9">
        <v>1973.1324999999999</v>
      </c>
      <c r="M604" s="9">
        <v>7892.53</v>
      </c>
      <c r="N604" s="2">
        <v>496</v>
      </c>
      <c r="O604" s="2">
        <f t="shared" si="58"/>
        <v>1984</v>
      </c>
      <c r="P604" s="2">
        <f t="shared" si="55"/>
        <v>595.19999999999993</v>
      </c>
      <c r="Q604" s="2">
        <f t="shared" si="59"/>
        <v>2380.7999999999997</v>
      </c>
      <c r="R604" s="18"/>
      <c r="S604" s="21">
        <f t="shared" si="56"/>
        <v>505.9199999999999</v>
      </c>
      <c r="T604" s="21">
        <f t="shared" si="57"/>
        <v>2023.6799999999996</v>
      </c>
    </row>
    <row r="605" spans="1:20" ht="24" x14ac:dyDescent="0.25">
      <c r="A605" s="4">
        <v>632</v>
      </c>
      <c r="B605" s="4" t="s">
        <v>9</v>
      </c>
      <c r="C605" s="17" t="s">
        <v>1227</v>
      </c>
      <c r="D605" s="17" t="s">
        <v>1228</v>
      </c>
      <c r="E605" s="6">
        <v>2014</v>
      </c>
      <c r="F605" s="5" t="s">
        <v>12</v>
      </c>
      <c r="G605" s="5" t="s">
        <v>13</v>
      </c>
      <c r="H605" s="7" t="s">
        <v>14</v>
      </c>
      <c r="I605" s="5" t="s">
        <v>15</v>
      </c>
      <c r="J605" s="8"/>
      <c r="K605" s="23">
        <v>1</v>
      </c>
      <c r="L605" s="9">
        <v>12981.01</v>
      </c>
      <c r="M605" s="9">
        <v>12981.01</v>
      </c>
      <c r="N605" s="2">
        <v>3671</v>
      </c>
      <c r="O605" s="2">
        <f t="shared" si="58"/>
        <v>3671</v>
      </c>
      <c r="P605" s="2">
        <f t="shared" si="55"/>
        <v>4405.2</v>
      </c>
      <c r="Q605" s="2">
        <f t="shared" si="59"/>
        <v>4405.2</v>
      </c>
      <c r="R605" s="18"/>
      <c r="S605" s="21">
        <f t="shared" si="56"/>
        <v>3744.42</v>
      </c>
      <c r="T605" s="21">
        <f t="shared" si="57"/>
        <v>3744.42</v>
      </c>
    </row>
    <row r="606" spans="1:20" ht="24" x14ac:dyDescent="0.25">
      <c r="A606" s="4">
        <v>634</v>
      </c>
      <c r="B606" s="4" t="s">
        <v>9</v>
      </c>
      <c r="C606" s="17" t="s">
        <v>1229</v>
      </c>
      <c r="D606" s="17" t="s">
        <v>1230</v>
      </c>
      <c r="E606" s="6">
        <v>2012</v>
      </c>
      <c r="F606" s="5" t="s">
        <v>12</v>
      </c>
      <c r="G606" s="5" t="s">
        <v>13</v>
      </c>
      <c r="H606" s="7" t="s">
        <v>14</v>
      </c>
      <c r="I606" s="5" t="s">
        <v>54</v>
      </c>
      <c r="J606" s="8"/>
      <c r="K606" s="23">
        <v>200</v>
      </c>
      <c r="L606" s="9">
        <v>773.11509999999998</v>
      </c>
      <c r="M606" s="9">
        <v>154623.01999999999</v>
      </c>
      <c r="N606" s="2">
        <v>114</v>
      </c>
      <c r="O606" s="2">
        <f t="shared" si="58"/>
        <v>22800</v>
      </c>
      <c r="P606" s="2">
        <f t="shared" si="55"/>
        <v>136.79999999999998</v>
      </c>
      <c r="Q606" s="2">
        <f t="shared" si="59"/>
        <v>27360</v>
      </c>
      <c r="R606" s="18"/>
      <c r="S606" s="21">
        <f t="shared" si="56"/>
        <v>116.27999999999999</v>
      </c>
      <c r="T606" s="21">
        <f t="shared" si="57"/>
        <v>23256.000000000004</v>
      </c>
    </row>
    <row r="607" spans="1:20" ht="24" x14ac:dyDescent="0.25">
      <c r="A607" s="4">
        <v>635</v>
      </c>
      <c r="B607" s="4" t="s">
        <v>9</v>
      </c>
      <c r="C607" s="17" t="s">
        <v>1231</v>
      </c>
      <c r="D607" s="17" t="s">
        <v>1232</v>
      </c>
      <c r="E607" s="6">
        <v>2014</v>
      </c>
      <c r="F607" s="5" t="s">
        <v>12</v>
      </c>
      <c r="G607" s="5" t="s">
        <v>13</v>
      </c>
      <c r="H607" s="7" t="s">
        <v>14</v>
      </c>
      <c r="I607" s="5" t="s">
        <v>15</v>
      </c>
      <c r="J607" s="8"/>
      <c r="K607" s="23">
        <v>50</v>
      </c>
      <c r="L607" s="9">
        <v>536.58720000000005</v>
      </c>
      <c r="M607" s="9">
        <v>26829.360000000001</v>
      </c>
      <c r="N607" s="2">
        <v>152</v>
      </c>
      <c r="O607" s="2">
        <f t="shared" si="58"/>
        <v>7600</v>
      </c>
      <c r="P607" s="2">
        <f t="shared" si="55"/>
        <v>182.4</v>
      </c>
      <c r="Q607" s="2">
        <f t="shared" si="59"/>
        <v>9120</v>
      </c>
      <c r="R607" s="18"/>
      <c r="S607" s="21">
        <f t="shared" si="56"/>
        <v>155.04</v>
      </c>
      <c r="T607" s="21">
        <f t="shared" si="57"/>
        <v>7752</v>
      </c>
    </row>
    <row r="608" spans="1:20" ht="24" x14ac:dyDescent="0.25">
      <c r="A608" s="4">
        <v>636</v>
      </c>
      <c r="B608" s="4" t="s">
        <v>9</v>
      </c>
      <c r="C608" s="17" t="s">
        <v>1233</v>
      </c>
      <c r="D608" s="17" t="s">
        <v>1234</v>
      </c>
      <c r="E608" s="6">
        <v>2012</v>
      </c>
      <c r="F608" s="5" t="s">
        <v>12</v>
      </c>
      <c r="G608" s="5" t="s">
        <v>13</v>
      </c>
      <c r="H608" s="7" t="s">
        <v>14</v>
      </c>
      <c r="I608" s="5" t="s">
        <v>51</v>
      </c>
      <c r="J608" s="8"/>
      <c r="K608" s="23">
        <v>2</v>
      </c>
      <c r="L608" s="9">
        <v>105.465</v>
      </c>
      <c r="M608" s="19">
        <v>210.93</v>
      </c>
      <c r="N608" s="2">
        <v>16</v>
      </c>
      <c r="O608" s="2">
        <f t="shared" si="58"/>
        <v>32</v>
      </c>
      <c r="P608" s="2">
        <f t="shared" si="55"/>
        <v>19.2</v>
      </c>
      <c r="Q608" s="2">
        <f t="shared" si="59"/>
        <v>38.4</v>
      </c>
      <c r="R608" s="18"/>
      <c r="S608" s="21">
        <f t="shared" si="56"/>
        <v>16.32</v>
      </c>
      <c r="T608" s="21">
        <f t="shared" si="57"/>
        <v>32.64</v>
      </c>
    </row>
    <row r="609" spans="1:20" ht="24" x14ac:dyDescent="0.25">
      <c r="A609" s="4">
        <v>637</v>
      </c>
      <c r="B609" s="4" t="s">
        <v>9</v>
      </c>
      <c r="C609" s="17" t="s">
        <v>1235</v>
      </c>
      <c r="D609" s="17" t="s">
        <v>1236</v>
      </c>
      <c r="E609" s="6">
        <v>2014</v>
      </c>
      <c r="F609" s="5" t="s">
        <v>12</v>
      </c>
      <c r="G609" s="5" t="s">
        <v>13</v>
      </c>
      <c r="H609" s="7" t="s">
        <v>14</v>
      </c>
      <c r="I609" s="5" t="s">
        <v>54</v>
      </c>
      <c r="J609" s="8"/>
      <c r="K609" s="23">
        <v>360</v>
      </c>
      <c r="L609" s="9">
        <v>10.3225</v>
      </c>
      <c r="M609" s="9">
        <v>3716.1</v>
      </c>
      <c r="N609" s="2">
        <v>3</v>
      </c>
      <c r="O609" s="2">
        <f t="shared" si="58"/>
        <v>1080</v>
      </c>
      <c r="P609" s="2">
        <f t="shared" si="55"/>
        <v>3.5999999999999996</v>
      </c>
      <c r="Q609" s="2">
        <f t="shared" si="59"/>
        <v>1296</v>
      </c>
      <c r="R609" s="18"/>
      <c r="S609" s="21">
        <f t="shared" si="56"/>
        <v>3.0599999999999996</v>
      </c>
      <c r="T609" s="21">
        <f t="shared" si="57"/>
        <v>1101.6000000000001</v>
      </c>
    </row>
    <row r="610" spans="1:20" ht="24" x14ac:dyDescent="0.25">
      <c r="A610" s="4">
        <v>638</v>
      </c>
      <c r="B610" s="4" t="s">
        <v>9</v>
      </c>
      <c r="C610" s="17" t="s">
        <v>1237</v>
      </c>
      <c r="D610" s="17" t="s">
        <v>1238</v>
      </c>
      <c r="E610" s="6">
        <v>2012</v>
      </c>
      <c r="F610" s="5" t="s">
        <v>12</v>
      </c>
      <c r="G610" s="5" t="s">
        <v>13</v>
      </c>
      <c r="H610" s="7" t="s">
        <v>14</v>
      </c>
      <c r="I610" s="5" t="s">
        <v>108</v>
      </c>
      <c r="J610" s="15"/>
      <c r="K610" s="24">
        <v>1470</v>
      </c>
      <c r="L610" s="9">
        <v>191.17331292517008</v>
      </c>
      <c r="M610" s="9">
        <v>281024.77</v>
      </c>
      <c r="N610" s="2">
        <v>28</v>
      </c>
      <c r="O610" s="2">
        <f t="shared" si="58"/>
        <v>41160</v>
      </c>
      <c r="P610" s="2">
        <f t="shared" si="55"/>
        <v>33.6</v>
      </c>
      <c r="Q610" s="2">
        <f t="shared" si="59"/>
        <v>49392</v>
      </c>
      <c r="R610" s="18"/>
      <c r="S610" s="21">
        <f t="shared" si="56"/>
        <v>28.560000000000002</v>
      </c>
      <c r="T610" s="21">
        <f t="shared" si="57"/>
        <v>41983.200000000004</v>
      </c>
    </row>
    <row r="611" spans="1:20" ht="24" x14ac:dyDescent="0.25">
      <c r="A611" s="4">
        <v>639</v>
      </c>
      <c r="B611" s="4" t="s">
        <v>9</v>
      </c>
      <c r="C611" s="17" t="s">
        <v>1239</v>
      </c>
      <c r="D611" s="17" t="s">
        <v>1240</v>
      </c>
      <c r="E611" s="6">
        <v>2012</v>
      </c>
      <c r="F611" s="5" t="s">
        <v>12</v>
      </c>
      <c r="G611" s="5" t="s">
        <v>13</v>
      </c>
      <c r="H611" s="7" t="s">
        <v>14</v>
      </c>
      <c r="I611" s="5" t="s">
        <v>15</v>
      </c>
      <c r="J611" s="8"/>
      <c r="K611" s="23">
        <v>76</v>
      </c>
      <c r="L611" s="9">
        <v>273.24552631578945</v>
      </c>
      <c r="M611" s="9">
        <v>20766.66</v>
      </c>
      <c r="N611" s="2">
        <v>40</v>
      </c>
      <c r="O611" s="2">
        <f t="shared" si="58"/>
        <v>3040</v>
      </c>
      <c r="P611" s="2">
        <f t="shared" si="55"/>
        <v>48</v>
      </c>
      <c r="Q611" s="2">
        <f t="shared" si="59"/>
        <v>3648</v>
      </c>
      <c r="R611" s="18"/>
      <c r="S611" s="21">
        <f t="shared" si="56"/>
        <v>40.799999999999997</v>
      </c>
      <c r="T611" s="21">
        <f t="shared" si="57"/>
        <v>3100.7999999999997</v>
      </c>
    </row>
    <row r="612" spans="1:20" ht="48" x14ac:dyDescent="0.25">
      <c r="A612" s="4">
        <v>640</v>
      </c>
      <c r="B612" s="4" t="s">
        <v>9</v>
      </c>
      <c r="C612" s="17" t="s">
        <v>1241</v>
      </c>
      <c r="D612" s="17" t="s">
        <v>1242</v>
      </c>
      <c r="E612" s="6">
        <v>2011</v>
      </c>
      <c r="F612" s="5" t="s">
        <v>12</v>
      </c>
      <c r="G612" s="5" t="s">
        <v>13</v>
      </c>
      <c r="H612" s="7" t="s">
        <v>14</v>
      </c>
      <c r="I612" s="5" t="s">
        <v>15</v>
      </c>
      <c r="J612" s="8"/>
      <c r="K612" s="23">
        <v>1</v>
      </c>
      <c r="L612" s="9">
        <v>89408.13</v>
      </c>
      <c r="M612" s="9">
        <v>89408.13</v>
      </c>
      <c r="N612" s="2">
        <v>13455</v>
      </c>
      <c r="O612" s="2">
        <f t="shared" si="58"/>
        <v>13455</v>
      </c>
      <c r="P612" s="2">
        <f t="shared" si="55"/>
        <v>16146</v>
      </c>
      <c r="Q612" s="2">
        <f t="shared" si="59"/>
        <v>16146</v>
      </c>
      <c r="R612" s="18"/>
      <c r="S612" s="21">
        <f t="shared" si="56"/>
        <v>13724.1</v>
      </c>
      <c r="T612" s="21">
        <f t="shared" si="57"/>
        <v>13724.1</v>
      </c>
    </row>
    <row r="613" spans="1:20" ht="24" x14ac:dyDescent="0.25">
      <c r="A613" s="4">
        <v>641</v>
      </c>
      <c r="B613" s="4" t="s">
        <v>9</v>
      </c>
      <c r="C613" s="17" t="s">
        <v>1243</v>
      </c>
      <c r="D613" s="17" t="s">
        <v>1244</v>
      </c>
      <c r="E613" s="6">
        <v>2010</v>
      </c>
      <c r="F613" s="5" t="s">
        <v>12</v>
      </c>
      <c r="G613" s="5" t="s">
        <v>13</v>
      </c>
      <c r="H613" s="7" t="s">
        <v>14</v>
      </c>
      <c r="I613" s="5" t="s">
        <v>15</v>
      </c>
      <c r="J613" s="8"/>
      <c r="K613" s="23">
        <v>1</v>
      </c>
      <c r="L613" s="9">
        <v>9506.8700000000008</v>
      </c>
      <c r="M613" s="9">
        <v>9506.8700000000008</v>
      </c>
      <c r="N613" s="2">
        <v>1162</v>
      </c>
      <c r="O613" s="2">
        <f t="shared" si="58"/>
        <v>1162</v>
      </c>
      <c r="P613" s="2">
        <f t="shared" si="55"/>
        <v>1394.3999999999999</v>
      </c>
      <c r="Q613" s="2">
        <f t="shared" si="59"/>
        <v>1394.3999999999999</v>
      </c>
      <c r="R613" s="18"/>
      <c r="S613" s="21">
        <f t="shared" si="56"/>
        <v>1185.24</v>
      </c>
      <c r="T613" s="21">
        <f t="shared" si="57"/>
        <v>1185.24</v>
      </c>
    </row>
    <row r="614" spans="1:20" ht="24" x14ac:dyDescent="0.25">
      <c r="A614" s="4">
        <v>642</v>
      </c>
      <c r="B614" s="4" t="s">
        <v>9</v>
      </c>
      <c r="C614" s="17" t="s">
        <v>1245</v>
      </c>
      <c r="D614" s="17" t="s">
        <v>1246</v>
      </c>
      <c r="E614" s="6">
        <v>2014</v>
      </c>
      <c r="F614" s="5" t="s">
        <v>12</v>
      </c>
      <c r="G614" s="5" t="s">
        <v>13</v>
      </c>
      <c r="H614" s="7" t="s">
        <v>14</v>
      </c>
      <c r="I614" s="5" t="s">
        <v>15</v>
      </c>
      <c r="J614" s="8"/>
      <c r="K614" s="23">
        <v>6</v>
      </c>
      <c r="L614" s="9">
        <v>731.68499999999995</v>
      </c>
      <c r="M614" s="9">
        <v>4390.1099999999997</v>
      </c>
      <c r="N614" s="2">
        <v>207</v>
      </c>
      <c r="O614" s="2">
        <f t="shared" si="58"/>
        <v>1242</v>
      </c>
      <c r="P614" s="2">
        <f t="shared" si="55"/>
        <v>248.39999999999998</v>
      </c>
      <c r="Q614" s="2">
        <f t="shared" si="59"/>
        <v>1490.3999999999999</v>
      </c>
      <c r="R614" s="18"/>
      <c r="S614" s="21">
        <f t="shared" si="56"/>
        <v>211.14</v>
      </c>
      <c r="T614" s="21">
        <f t="shared" si="57"/>
        <v>1266.8399999999999</v>
      </c>
    </row>
    <row r="615" spans="1:20" ht="24" x14ac:dyDescent="0.25">
      <c r="A615" s="4">
        <v>643</v>
      </c>
      <c r="B615" s="4" t="s">
        <v>9</v>
      </c>
      <c r="C615" s="17" t="s">
        <v>1247</v>
      </c>
      <c r="D615" s="17" t="s">
        <v>1248</v>
      </c>
      <c r="E615" s="6">
        <v>2014</v>
      </c>
      <c r="F615" s="5" t="s">
        <v>12</v>
      </c>
      <c r="G615" s="5" t="s">
        <v>13</v>
      </c>
      <c r="H615" s="7" t="s">
        <v>14</v>
      </c>
      <c r="I615" s="5" t="s">
        <v>15</v>
      </c>
      <c r="J615" s="8"/>
      <c r="K615" s="23">
        <v>2</v>
      </c>
      <c r="L615" s="9">
        <v>731.68499999999995</v>
      </c>
      <c r="M615" s="9">
        <v>1463.37</v>
      </c>
      <c r="N615" s="2">
        <v>207</v>
      </c>
      <c r="O615" s="2">
        <f t="shared" si="58"/>
        <v>414</v>
      </c>
      <c r="P615" s="2">
        <f t="shared" si="55"/>
        <v>248.39999999999998</v>
      </c>
      <c r="Q615" s="2">
        <f t="shared" si="59"/>
        <v>496.79999999999995</v>
      </c>
      <c r="R615" s="18"/>
      <c r="S615" s="21">
        <f t="shared" si="56"/>
        <v>211.14</v>
      </c>
      <c r="T615" s="21">
        <f t="shared" si="57"/>
        <v>422.28</v>
      </c>
    </row>
    <row r="616" spans="1:20" ht="24" x14ac:dyDescent="0.25">
      <c r="A616" s="4">
        <v>644</v>
      </c>
      <c r="B616" s="4" t="s">
        <v>9</v>
      </c>
      <c r="C616" s="17" t="s">
        <v>1249</v>
      </c>
      <c r="D616" s="17" t="s">
        <v>1250</v>
      </c>
      <c r="E616" s="6">
        <v>2014</v>
      </c>
      <c r="F616" s="5" t="s">
        <v>12</v>
      </c>
      <c r="G616" s="5" t="s">
        <v>13</v>
      </c>
      <c r="H616" s="7" t="s">
        <v>14</v>
      </c>
      <c r="I616" s="5" t="s">
        <v>15</v>
      </c>
      <c r="J616" s="8"/>
      <c r="K616" s="23">
        <v>5</v>
      </c>
      <c r="L616" s="9">
        <v>832.33199999999999</v>
      </c>
      <c r="M616" s="9">
        <v>4161.66</v>
      </c>
      <c r="N616" s="2">
        <v>235</v>
      </c>
      <c r="O616" s="2">
        <f t="shared" si="58"/>
        <v>1175</v>
      </c>
      <c r="P616" s="2">
        <f t="shared" si="55"/>
        <v>282</v>
      </c>
      <c r="Q616" s="2">
        <f t="shared" si="59"/>
        <v>1410</v>
      </c>
      <c r="R616" s="18"/>
      <c r="S616" s="21">
        <f t="shared" si="56"/>
        <v>239.7</v>
      </c>
      <c r="T616" s="21">
        <f t="shared" si="57"/>
        <v>1198.5</v>
      </c>
    </row>
    <row r="617" spans="1:20" ht="24" x14ac:dyDescent="0.25">
      <c r="A617" s="4">
        <v>645</v>
      </c>
      <c r="B617" s="4" t="s">
        <v>9</v>
      </c>
      <c r="C617" s="17" t="s">
        <v>1251</v>
      </c>
      <c r="D617" s="17" t="s">
        <v>1252</v>
      </c>
      <c r="E617" s="6">
        <v>2014</v>
      </c>
      <c r="F617" s="5" t="s">
        <v>12</v>
      </c>
      <c r="G617" s="5" t="s">
        <v>13</v>
      </c>
      <c r="H617" s="7" t="s">
        <v>14</v>
      </c>
      <c r="I617" s="5" t="s">
        <v>15</v>
      </c>
      <c r="J617" s="8"/>
      <c r="K617" s="23">
        <v>4</v>
      </c>
      <c r="L617" s="9">
        <v>876.13750000000005</v>
      </c>
      <c r="M617" s="9">
        <v>3504.55</v>
      </c>
      <c r="N617" s="2">
        <v>248</v>
      </c>
      <c r="O617" s="2">
        <f t="shared" si="58"/>
        <v>992</v>
      </c>
      <c r="P617" s="2">
        <f t="shared" si="55"/>
        <v>297.59999999999997</v>
      </c>
      <c r="Q617" s="2">
        <f t="shared" si="59"/>
        <v>1190.3999999999999</v>
      </c>
      <c r="R617" s="18"/>
      <c r="S617" s="21">
        <f t="shared" si="56"/>
        <v>252.95999999999995</v>
      </c>
      <c r="T617" s="21">
        <f t="shared" si="57"/>
        <v>1011.8399999999998</v>
      </c>
    </row>
    <row r="618" spans="1:20" ht="24" x14ac:dyDescent="0.25">
      <c r="A618" s="4">
        <v>646</v>
      </c>
      <c r="B618" s="4" t="s">
        <v>9</v>
      </c>
      <c r="C618" s="17" t="s">
        <v>1253</v>
      </c>
      <c r="D618" s="17" t="s">
        <v>1254</v>
      </c>
      <c r="E618" s="6">
        <v>2014</v>
      </c>
      <c r="F618" s="5" t="s">
        <v>12</v>
      </c>
      <c r="G618" s="5" t="s">
        <v>13</v>
      </c>
      <c r="H618" s="7" t="s">
        <v>14</v>
      </c>
      <c r="I618" s="5" t="s">
        <v>15</v>
      </c>
      <c r="J618" s="8"/>
      <c r="K618" s="23">
        <v>7</v>
      </c>
      <c r="L618" s="9">
        <v>876.13857142857148</v>
      </c>
      <c r="M618" s="9">
        <v>6132.97</v>
      </c>
      <c r="N618" s="2">
        <v>248</v>
      </c>
      <c r="O618" s="2">
        <f t="shared" si="58"/>
        <v>1736</v>
      </c>
      <c r="P618" s="2">
        <f t="shared" si="55"/>
        <v>297.59999999999997</v>
      </c>
      <c r="Q618" s="2">
        <f t="shared" si="59"/>
        <v>2083.1999999999998</v>
      </c>
      <c r="R618" s="18"/>
      <c r="S618" s="21">
        <f t="shared" si="56"/>
        <v>252.95999999999995</v>
      </c>
      <c r="T618" s="21">
        <f t="shared" si="57"/>
        <v>1770.7199999999998</v>
      </c>
    </row>
    <row r="619" spans="1:20" ht="36" x14ac:dyDescent="0.25">
      <c r="A619" s="4">
        <v>647</v>
      </c>
      <c r="B619" s="4" t="s">
        <v>9</v>
      </c>
      <c r="C619" s="17" t="s">
        <v>1255</v>
      </c>
      <c r="D619" s="17" t="s">
        <v>1256</v>
      </c>
      <c r="E619" s="6">
        <v>2014</v>
      </c>
      <c r="F619" s="5" t="s">
        <v>12</v>
      </c>
      <c r="G619" s="5" t="s">
        <v>13</v>
      </c>
      <c r="H619" s="7" t="s">
        <v>14</v>
      </c>
      <c r="I619" s="5" t="s">
        <v>15</v>
      </c>
      <c r="J619" s="8"/>
      <c r="K619" s="23">
        <v>3</v>
      </c>
      <c r="L619" s="9">
        <v>876.13666666666666</v>
      </c>
      <c r="M619" s="9">
        <v>2628.41</v>
      </c>
      <c r="N619" s="2">
        <v>248</v>
      </c>
      <c r="O619" s="2">
        <f t="shared" si="58"/>
        <v>744</v>
      </c>
      <c r="P619" s="2">
        <f t="shared" si="55"/>
        <v>297.59999999999997</v>
      </c>
      <c r="Q619" s="2">
        <f t="shared" si="59"/>
        <v>892.8</v>
      </c>
      <c r="R619" s="18"/>
      <c r="S619" s="21">
        <f t="shared" si="56"/>
        <v>252.95999999999995</v>
      </c>
      <c r="T619" s="21">
        <f t="shared" si="57"/>
        <v>758.87999999999988</v>
      </c>
    </row>
    <row r="620" spans="1:20" ht="36" x14ac:dyDescent="0.25">
      <c r="A620" s="4">
        <v>648</v>
      </c>
      <c r="B620" s="4" t="s">
        <v>9</v>
      </c>
      <c r="C620" s="17" t="s">
        <v>1257</v>
      </c>
      <c r="D620" s="17" t="s">
        <v>1258</v>
      </c>
      <c r="E620" s="6">
        <v>2014</v>
      </c>
      <c r="F620" s="5" t="s">
        <v>12</v>
      </c>
      <c r="G620" s="5" t="s">
        <v>13</v>
      </c>
      <c r="H620" s="7" t="s">
        <v>14</v>
      </c>
      <c r="I620" s="5" t="s">
        <v>15</v>
      </c>
      <c r="J620" s="8"/>
      <c r="K620" s="23">
        <v>5</v>
      </c>
      <c r="L620" s="9">
        <v>876.13799999999992</v>
      </c>
      <c r="M620" s="9">
        <v>4380.6899999999996</v>
      </c>
      <c r="N620" s="2">
        <v>248</v>
      </c>
      <c r="O620" s="2">
        <f t="shared" si="58"/>
        <v>1240</v>
      </c>
      <c r="P620" s="2">
        <f t="shared" si="55"/>
        <v>297.59999999999997</v>
      </c>
      <c r="Q620" s="2">
        <f t="shared" si="59"/>
        <v>1488</v>
      </c>
      <c r="R620" s="18"/>
      <c r="S620" s="21">
        <f t="shared" si="56"/>
        <v>252.95999999999995</v>
      </c>
      <c r="T620" s="21">
        <f t="shared" si="57"/>
        <v>1264.8</v>
      </c>
    </row>
    <row r="621" spans="1:20" ht="24" x14ac:dyDescent="0.25">
      <c r="A621" s="4">
        <v>649</v>
      </c>
      <c r="B621" s="4" t="s">
        <v>9</v>
      </c>
      <c r="C621" s="17" t="s">
        <v>1259</v>
      </c>
      <c r="D621" s="17" t="s">
        <v>1260</v>
      </c>
      <c r="E621" s="6">
        <v>2014</v>
      </c>
      <c r="F621" s="5" t="s">
        <v>12</v>
      </c>
      <c r="G621" s="5" t="s">
        <v>13</v>
      </c>
      <c r="H621" s="7" t="s">
        <v>14</v>
      </c>
      <c r="I621" s="5" t="s">
        <v>15</v>
      </c>
      <c r="J621" s="8"/>
      <c r="K621" s="23">
        <v>19</v>
      </c>
      <c r="L621" s="9">
        <v>925.1468421052632</v>
      </c>
      <c r="M621" s="9">
        <v>17577.79</v>
      </c>
      <c r="N621" s="2">
        <v>262</v>
      </c>
      <c r="O621" s="2">
        <f t="shared" si="58"/>
        <v>4978</v>
      </c>
      <c r="P621" s="2">
        <f t="shared" si="55"/>
        <v>314.39999999999998</v>
      </c>
      <c r="Q621" s="2">
        <f t="shared" si="59"/>
        <v>5973.5999999999995</v>
      </c>
      <c r="R621" s="18"/>
      <c r="S621" s="21">
        <f t="shared" si="56"/>
        <v>267.23999999999995</v>
      </c>
      <c r="T621" s="21">
        <f t="shared" si="57"/>
        <v>5077.5599999999995</v>
      </c>
    </row>
    <row r="622" spans="1:20" ht="24" x14ac:dyDescent="0.25">
      <c r="A622" s="4">
        <v>650</v>
      </c>
      <c r="B622" s="4" t="s">
        <v>9</v>
      </c>
      <c r="C622" s="17" t="s">
        <v>1261</v>
      </c>
      <c r="D622" s="17" t="s">
        <v>1262</v>
      </c>
      <c r="E622" s="6">
        <v>2010</v>
      </c>
      <c r="F622" s="5" t="s">
        <v>12</v>
      </c>
      <c r="G622" s="5" t="s">
        <v>13</v>
      </c>
      <c r="H622" s="7" t="s">
        <v>14</v>
      </c>
      <c r="I622" s="5" t="s">
        <v>15</v>
      </c>
      <c r="J622" s="8"/>
      <c r="K622" s="23">
        <v>5</v>
      </c>
      <c r="L622" s="9">
        <v>86832.584000000003</v>
      </c>
      <c r="M622" s="9">
        <v>434162.92</v>
      </c>
      <c r="N622" s="2">
        <v>10614</v>
      </c>
      <c r="O622" s="2">
        <f t="shared" si="58"/>
        <v>53070</v>
      </c>
      <c r="P622" s="2">
        <f t="shared" si="55"/>
        <v>12736.8</v>
      </c>
      <c r="Q622" s="2">
        <f t="shared" si="59"/>
        <v>63684</v>
      </c>
      <c r="R622" s="18"/>
      <c r="S622" s="21">
        <f t="shared" si="56"/>
        <v>10826.279999999999</v>
      </c>
      <c r="T622" s="21">
        <f t="shared" si="57"/>
        <v>54131.4</v>
      </c>
    </row>
    <row r="623" spans="1:20" ht="24" x14ac:dyDescent="0.25">
      <c r="A623" s="4">
        <v>651</v>
      </c>
      <c r="B623" s="4" t="s">
        <v>9</v>
      </c>
      <c r="C623" s="17" t="s">
        <v>1263</v>
      </c>
      <c r="D623" s="17" t="s">
        <v>1264</v>
      </c>
      <c r="E623" s="6">
        <v>2014</v>
      </c>
      <c r="F623" s="5" t="s">
        <v>12</v>
      </c>
      <c r="G623" s="5" t="s">
        <v>13</v>
      </c>
      <c r="H623" s="7" t="s">
        <v>14</v>
      </c>
      <c r="I623" s="5" t="s">
        <v>15</v>
      </c>
      <c r="J623" s="8"/>
      <c r="K623" s="23">
        <v>6</v>
      </c>
      <c r="L623" s="9">
        <v>2769.1433333333334</v>
      </c>
      <c r="M623" s="9">
        <v>16614.86</v>
      </c>
      <c r="N623" s="2">
        <v>783</v>
      </c>
      <c r="O623" s="2">
        <f t="shared" si="58"/>
        <v>4698</v>
      </c>
      <c r="P623" s="2">
        <f t="shared" si="55"/>
        <v>939.59999999999991</v>
      </c>
      <c r="Q623" s="2">
        <f t="shared" si="59"/>
        <v>5637.5999999999995</v>
      </c>
      <c r="R623" s="18"/>
      <c r="S623" s="21">
        <f t="shared" si="56"/>
        <v>798.66</v>
      </c>
      <c r="T623" s="21">
        <f t="shared" si="57"/>
        <v>4791.96</v>
      </c>
    </row>
    <row r="624" spans="1:20" ht="36" x14ac:dyDescent="0.25">
      <c r="A624" s="4">
        <v>652</v>
      </c>
      <c r="B624" s="4" t="s">
        <v>9</v>
      </c>
      <c r="C624" s="17" t="s">
        <v>1265</v>
      </c>
      <c r="D624" s="17" t="s">
        <v>1266</v>
      </c>
      <c r="E624" s="6">
        <v>2012</v>
      </c>
      <c r="F624" s="5" t="s">
        <v>12</v>
      </c>
      <c r="G624" s="5" t="s">
        <v>13</v>
      </c>
      <c r="H624" s="7" t="s">
        <v>14</v>
      </c>
      <c r="I624" s="5" t="s">
        <v>15</v>
      </c>
      <c r="J624" s="8"/>
      <c r="K624" s="23">
        <v>2</v>
      </c>
      <c r="L624" s="9">
        <v>19760.02</v>
      </c>
      <c r="M624" s="9">
        <v>39520.04</v>
      </c>
      <c r="N624" s="2">
        <v>2904</v>
      </c>
      <c r="O624" s="2">
        <f t="shared" si="58"/>
        <v>5808</v>
      </c>
      <c r="P624" s="2">
        <f t="shared" si="55"/>
        <v>3484.7999999999997</v>
      </c>
      <c r="Q624" s="2">
        <f t="shared" si="59"/>
        <v>6969.5999999999995</v>
      </c>
      <c r="R624" s="18"/>
      <c r="S624" s="21">
        <f t="shared" si="56"/>
        <v>2962.08</v>
      </c>
      <c r="T624" s="21">
        <f t="shared" si="57"/>
        <v>5924.16</v>
      </c>
    </row>
    <row r="625" spans="1:20" ht="24" x14ac:dyDescent="0.25">
      <c r="A625" s="4">
        <v>653</v>
      </c>
      <c r="B625" s="4" t="s">
        <v>9</v>
      </c>
      <c r="C625" s="17" t="s">
        <v>1267</v>
      </c>
      <c r="D625" s="17" t="s">
        <v>1268</v>
      </c>
      <c r="E625" s="6">
        <v>2012</v>
      </c>
      <c r="F625" s="5" t="s">
        <v>12</v>
      </c>
      <c r="G625" s="5" t="s">
        <v>13</v>
      </c>
      <c r="H625" s="7" t="s">
        <v>14</v>
      </c>
      <c r="I625" s="5" t="s">
        <v>15</v>
      </c>
      <c r="J625" s="8"/>
      <c r="K625" s="23">
        <v>8</v>
      </c>
      <c r="L625" s="9">
        <v>1955.35375</v>
      </c>
      <c r="M625" s="9">
        <v>15642.83</v>
      </c>
      <c r="N625" s="2">
        <v>287</v>
      </c>
      <c r="O625" s="2">
        <f t="shared" si="58"/>
        <v>2296</v>
      </c>
      <c r="P625" s="2">
        <f t="shared" si="55"/>
        <v>344.4</v>
      </c>
      <c r="Q625" s="2">
        <f t="shared" si="59"/>
        <v>2755.2</v>
      </c>
      <c r="R625" s="18"/>
      <c r="S625" s="21">
        <f t="shared" si="56"/>
        <v>292.74</v>
      </c>
      <c r="T625" s="21">
        <f t="shared" si="57"/>
        <v>2341.92</v>
      </c>
    </row>
    <row r="626" spans="1:20" ht="36" x14ac:dyDescent="0.25">
      <c r="A626" s="4">
        <v>654</v>
      </c>
      <c r="B626" s="4" t="s">
        <v>9</v>
      </c>
      <c r="C626" s="17" t="s">
        <v>1269</v>
      </c>
      <c r="D626" s="17" t="s">
        <v>1270</v>
      </c>
      <c r="E626" s="6">
        <v>2012</v>
      </c>
      <c r="F626" s="5" t="s">
        <v>12</v>
      </c>
      <c r="G626" s="5" t="s">
        <v>13</v>
      </c>
      <c r="H626" s="7" t="s">
        <v>14</v>
      </c>
      <c r="I626" s="5" t="s">
        <v>15</v>
      </c>
      <c r="J626" s="8"/>
      <c r="K626" s="23">
        <v>2</v>
      </c>
      <c r="L626" s="9">
        <v>13231.42</v>
      </c>
      <c r="M626" s="9">
        <v>26462.84</v>
      </c>
      <c r="N626" s="2">
        <v>1945</v>
      </c>
      <c r="O626" s="2">
        <f t="shared" si="58"/>
        <v>3890</v>
      </c>
      <c r="P626" s="2">
        <f t="shared" si="55"/>
        <v>2334</v>
      </c>
      <c r="Q626" s="2">
        <f t="shared" si="59"/>
        <v>4668</v>
      </c>
      <c r="R626" s="18"/>
      <c r="S626" s="21">
        <f t="shared" si="56"/>
        <v>1983.9</v>
      </c>
      <c r="T626" s="21">
        <f t="shared" si="57"/>
        <v>3967.8</v>
      </c>
    </row>
    <row r="627" spans="1:20" ht="24" x14ac:dyDescent="0.25">
      <c r="A627" s="4">
        <v>655</v>
      </c>
      <c r="B627" s="4" t="s">
        <v>9</v>
      </c>
      <c r="C627" s="17" t="s">
        <v>1271</v>
      </c>
      <c r="D627" s="17" t="s">
        <v>1272</v>
      </c>
      <c r="E627" s="6">
        <v>2012</v>
      </c>
      <c r="F627" s="5" t="s">
        <v>12</v>
      </c>
      <c r="G627" s="5" t="s">
        <v>13</v>
      </c>
      <c r="H627" s="7" t="s">
        <v>14</v>
      </c>
      <c r="I627" s="5" t="s">
        <v>15</v>
      </c>
      <c r="J627" s="8"/>
      <c r="K627" s="23">
        <v>1</v>
      </c>
      <c r="L627" s="9">
        <v>349604.83</v>
      </c>
      <c r="M627" s="9">
        <v>349604.83</v>
      </c>
      <c r="N627" s="2">
        <v>51387</v>
      </c>
      <c r="O627" s="2">
        <f t="shared" si="58"/>
        <v>51387</v>
      </c>
      <c r="P627" s="2">
        <f t="shared" si="55"/>
        <v>61664.399999999994</v>
      </c>
      <c r="Q627" s="2">
        <f t="shared" si="59"/>
        <v>61664.399999999994</v>
      </c>
      <c r="R627" s="18"/>
      <c r="S627" s="21">
        <f t="shared" si="56"/>
        <v>52414.739999999991</v>
      </c>
      <c r="T627" s="21">
        <f t="shared" si="57"/>
        <v>52414.739999999991</v>
      </c>
    </row>
    <row r="628" spans="1:20" ht="24" x14ac:dyDescent="0.25">
      <c r="A628" s="4">
        <v>656</v>
      </c>
      <c r="B628" s="4" t="s">
        <v>9</v>
      </c>
      <c r="C628" s="17" t="s">
        <v>1273</v>
      </c>
      <c r="D628" s="17" t="s">
        <v>1274</v>
      </c>
      <c r="E628" s="6">
        <v>2012</v>
      </c>
      <c r="F628" s="5" t="s">
        <v>12</v>
      </c>
      <c r="G628" s="5" t="s">
        <v>13</v>
      </c>
      <c r="H628" s="7" t="s">
        <v>14</v>
      </c>
      <c r="I628" s="5" t="s">
        <v>15</v>
      </c>
      <c r="J628" s="8"/>
      <c r="K628" s="23">
        <v>2</v>
      </c>
      <c r="L628" s="9">
        <v>760183.92500000005</v>
      </c>
      <c r="M628" s="9">
        <v>1520367.85</v>
      </c>
      <c r="N628" s="2">
        <v>111735</v>
      </c>
      <c r="O628" s="2">
        <f t="shared" si="58"/>
        <v>223470</v>
      </c>
      <c r="P628" s="2">
        <f t="shared" si="55"/>
        <v>134082</v>
      </c>
      <c r="Q628" s="2">
        <f t="shared" si="59"/>
        <v>268164</v>
      </c>
      <c r="R628" s="18"/>
      <c r="S628" s="21">
        <f t="shared" si="56"/>
        <v>113969.7</v>
      </c>
      <c r="T628" s="21">
        <f t="shared" si="57"/>
        <v>227939.4</v>
      </c>
    </row>
    <row r="629" spans="1:20" ht="24" x14ac:dyDescent="0.25">
      <c r="A629" s="4">
        <v>657</v>
      </c>
      <c r="B629" s="4" t="s">
        <v>9</v>
      </c>
      <c r="C629" s="17" t="s">
        <v>1275</v>
      </c>
      <c r="D629" s="17" t="s">
        <v>1276</v>
      </c>
      <c r="E629" s="6">
        <v>2012</v>
      </c>
      <c r="F629" s="5" t="s">
        <v>12</v>
      </c>
      <c r="G629" s="5" t="s">
        <v>13</v>
      </c>
      <c r="H629" s="7" t="s">
        <v>14</v>
      </c>
      <c r="I629" s="5" t="s">
        <v>15</v>
      </c>
      <c r="J629" s="8"/>
      <c r="K629" s="23">
        <v>4</v>
      </c>
      <c r="L629" s="9">
        <v>410356.84250000003</v>
      </c>
      <c r="M629" s="9">
        <v>1641427.37</v>
      </c>
      <c r="N629" s="2">
        <v>60316</v>
      </c>
      <c r="O629" s="2">
        <f t="shared" si="58"/>
        <v>241264</v>
      </c>
      <c r="P629" s="2">
        <f t="shared" si="55"/>
        <v>72379.199999999997</v>
      </c>
      <c r="Q629" s="2">
        <f t="shared" si="59"/>
        <v>289516.79999999999</v>
      </c>
      <c r="R629" s="18"/>
      <c r="S629" s="21">
        <f t="shared" si="56"/>
        <v>61522.319999999992</v>
      </c>
      <c r="T629" s="21">
        <f t="shared" si="57"/>
        <v>246089.27999999997</v>
      </c>
    </row>
    <row r="630" spans="1:20" ht="24" x14ac:dyDescent="0.25">
      <c r="A630" s="4">
        <v>658</v>
      </c>
      <c r="B630" s="4" t="s">
        <v>9</v>
      </c>
      <c r="C630" s="17" t="s">
        <v>1277</v>
      </c>
      <c r="D630" s="17" t="s">
        <v>1278</v>
      </c>
      <c r="E630" s="6">
        <v>2014</v>
      </c>
      <c r="F630" s="5" t="s">
        <v>12</v>
      </c>
      <c r="G630" s="5" t="s">
        <v>13</v>
      </c>
      <c r="H630" s="7" t="s">
        <v>14</v>
      </c>
      <c r="I630" s="5" t="s">
        <v>15</v>
      </c>
      <c r="J630" s="8"/>
      <c r="K630" s="23">
        <v>2</v>
      </c>
      <c r="L630" s="9">
        <v>3365.9250000000002</v>
      </c>
      <c r="M630" s="9">
        <v>6731.85</v>
      </c>
      <c r="N630" s="2">
        <v>952</v>
      </c>
      <c r="O630" s="2">
        <f t="shared" si="58"/>
        <v>1904</v>
      </c>
      <c r="P630" s="2">
        <f t="shared" si="55"/>
        <v>1142.3999999999999</v>
      </c>
      <c r="Q630" s="2">
        <f t="shared" si="59"/>
        <v>2284.7999999999997</v>
      </c>
      <c r="R630" s="18"/>
      <c r="S630" s="21">
        <f t="shared" si="56"/>
        <v>971.04</v>
      </c>
      <c r="T630" s="21">
        <f t="shared" si="57"/>
        <v>1942.08</v>
      </c>
    </row>
    <row r="631" spans="1:20" ht="24" x14ac:dyDescent="0.25">
      <c r="A631" s="4">
        <v>659</v>
      </c>
      <c r="B631" s="4" t="s">
        <v>9</v>
      </c>
      <c r="C631" s="17" t="s">
        <v>1279</v>
      </c>
      <c r="D631" s="17" t="s">
        <v>1280</v>
      </c>
      <c r="E631" s="6">
        <v>2015</v>
      </c>
      <c r="F631" s="5" t="s">
        <v>12</v>
      </c>
      <c r="G631" s="5" t="s">
        <v>13</v>
      </c>
      <c r="H631" s="7" t="s">
        <v>14</v>
      </c>
      <c r="I631" s="5" t="s">
        <v>15</v>
      </c>
      <c r="J631" s="8"/>
      <c r="K631" s="23">
        <v>12</v>
      </c>
      <c r="L631" s="9">
        <v>743.72500000000002</v>
      </c>
      <c r="M631" s="9">
        <v>8924.7000000000007</v>
      </c>
      <c r="N631" s="2">
        <v>187</v>
      </c>
      <c r="O631" s="2">
        <f t="shared" si="58"/>
        <v>2244</v>
      </c>
      <c r="P631" s="2">
        <f t="shared" si="55"/>
        <v>224.4</v>
      </c>
      <c r="Q631" s="2">
        <f t="shared" si="59"/>
        <v>2692.7999999999997</v>
      </c>
      <c r="R631" s="18"/>
      <c r="S631" s="21">
        <f t="shared" si="56"/>
        <v>190.74</v>
      </c>
      <c r="T631" s="21">
        <f t="shared" si="57"/>
        <v>2288.8799999999997</v>
      </c>
    </row>
    <row r="632" spans="1:20" ht="24" x14ac:dyDescent="0.25">
      <c r="A632" s="4">
        <v>660</v>
      </c>
      <c r="B632" s="4" t="s">
        <v>9</v>
      </c>
      <c r="C632" s="17" t="s">
        <v>1281</v>
      </c>
      <c r="D632" s="17" t="s">
        <v>1282</v>
      </c>
      <c r="E632" s="6">
        <v>2012</v>
      </c>
      <c r="F632" s="5" t="s">
        <v>12</v>
      </c>
      <c r="G632" s="5" t="s">
        <v>13</v>
      </c>
      <c r="H632" s="7" t="s">
        <v>14</v>
      </c>
      <c r="I632" s="5" t="s">
        <v>15</v>
      </c>
      <c r="J632" s="8"/>
      <c r="K632" s="23">
        <v>1</v>
      </c>
      <c r="L632" s="9">
        <v>11729.53</v>
      </c>
      <c r="M632" s="9">
        <v>11729.53</v>
      </c>
      <c r="N632" s="2">
        <v>1724</v>
      </c>
      <c r="O632" s="2">
        <f t="shared" si="58"/>
        <v>1724</v>
      </c>
      <c r="P632" s="2">
        <f t="shared" si="55"/>
        <v>2068.7999999999997</v>
      </c>
      <c r="Q632" s="2">
        <f t="shared" si="59"/>
        <v>2068.7999999999997</v>
      </c>
      <c r="R632" s="18"/>
      <c r="S632" s="21">
        <f t="shared" si="56"/>
        <v>1758.4799999999998</v>
      </c>
      <c r="T632" s="21">
        <f t="shared" si="57"/>
        <v>1758.4799999999998</v>
      </c>
    </row>
    <row r="633" spans="1:20" ht="24" x14ac:dyDescent="0.25">
      <c r="A633" s="4">
        <v>661</v>
      </c>
      <c r="B633" s="4" t="s">
        <v>9</v>
      </c>
      <c r="C633" s="17" t="s">
        <v>1283</v>
      </c>
      <c r="D633" s="17" t="s">
        <v>1284</v>
      </c>
      <c r="E633" s="6">
        <v>2012</v>
      </c>
      <c r="F633" s="5" t="s">
        <v>12</v>
      </c>
      <c r="G633" s="5" t="s">
        <v>13</v>
      </c>
      <c r="H633" s="7" t="s">
        <v>14</v>
      </c>
      <c r="I633" s="5" t="s">
        <v>15</v>
      </c>
      <c r="J633" s="8"/>
      <c r="K633" s="23">
        <v>5</v>
      </c>
      <c r="L633" s="9">
        <v>11575.974</v>
      </c>
      <c r="M633" s="9">
        <v>57879.87</v>
      </c>
      <c r="N633" s="2">
        <v>1701</v>
      </c>
      <c r="O633" s="2">
        <f t="shared" si="58"/>
        <v>8505</v>
      </c>
      <c r="P633" s="2">
        <f t="shared" si="55"/>
        <v>2041.1999999999998</v>
      </c>
      <c r="Q633" s="2">
        <f t="shared" si="59"/>
        <v>10206</v>
      </c>
      <c r="R633" s="18"/>
      <c r="S633" s="21">
        <f t="shared" si="56"/>
        <v>1735.02</v>
      </c>
      <c r="T633" s="21">
        <f t="shared" si="57"/>
        <v>8675.1</v>
      </c>
    </row>
    <row r="634" spans="1:20" ht="24" x14ac:dyDescent="0.25">
      <c r="A634" s="4">
        <v>662</v>
      </c>
      <c r="B634" s="4" t="s">
        <v>9</v>
      </c>
      <c r="C634" s="17" t="s">
        <v>1285</v>
      </c>
      <c r="D634" s="17" t="s">
        <v>1286</v>
      </c>
      <c r="E634" s="6">
        <v>2012</v>
      </c>
      <c r="F634" s="5" t="s">
        <v>12</v>
      </c>
      <c r="G634" s="5" t="s">
        <v>13</v>
      </c>
      <c r="H634" s="7" t="s">
        <v>14</v>
      </c>
      <c r="I634" s="5" t="s">
        <v>15</v>
      </c>
      <c r="J634" s="8"/>
      <c r="K634" s="23">
        <v>4</v>
      </c>
      <c r="L634" s="9">
        <v>2153.6565000000001</v>
      </c>
      <c r="M634" s="9">
        <f>J634*L634</f>
        <v>0</v>
      </c>
      <c r="N634" s="2">
        <v>317</v>
      </c>
      <c r="O634" s="2">
        <f t="shared" si="58"/>
        <v>1268</v>
      </c>
      <c r="P634" s="2">
        <f t="shared" si="55"/>
        <v>380.4</v>
      </c>
      <c r="Q634" s="2">
        <f t="shared" si="59"/>
        <v>1521.6</v>
      </c>
      <c r="R634" s="18" t="s">
        <v>1776</v>
      </c>
      <c r="S634" s="21">
        <f t="shared" si="56"/>
        <v>323.33999999999997</v>
      </c>
      <c r="T634" s="21">
        <f t="shared" si="57"/>
        <v>1293.3599999999999</v>
      </c>
    </row>
    <row r="635" spans="1:20" ht="24" x14ac:dyDescent="0.25">
      <c r="A635" s="4">
        <v>663</v>
      </c>
      <c r="B635" s="4" t="s">
        <v>9</v>
      </c>
      <c r="C635" s="17" t="s">
        <v>1287</v>
      </c>
      <c r="D635" s="17" t="s">
        <v>1288</v>
      </c>
      <c r="E635" s="6">
        <v>2012</v>
      </c>
      <c r="F635" s="5" t="s">
        <v>12</v>
      </c>
      <c r="G635" s="5" t="s">
        <v>13</v>
      </c>
      <c r="H635" s="7" t="s">
        <v>14</v>
      </c>
      <c r="I635" s="5" t="s">
        <v>15</v>
      </c>
      <c r="J635" s="8"/>
      <c r="K635" s="23">
        <v>6</v>
      </c>
      <c r="L635" s="9">
        <v>3003.5983333333334</v>
      </c>
      <c r="M635" s="9">
        <v>18021.59</v>
      </c>
      <c r="N635" s="2">
        <v>441</v>
      </c>
      <c r="O635" s="2">
        <f t="shared" si="58"/>
        <v>2646</v>
      </c>
      <c r="P635" s="2">
        <f t="shared" si="55"/>
        <v>529.19999999999993</v>
      </c>
      <c r="Q635" s="2">
        <f t="shared" si="59"/>
        <v>3175.2</v>
      </c>
      <c r="R635" s="18"/>
      <c r="S635" s="21">
        <f t="shared" si="56"/>
        <v>449.81999999999994</v>
      </c>
      <c r="T635" s="21">
        <f t="shared" si="57"/>
        <v>2698.92</v>
      </c>
    </row>
    <row r="636" spans="1:20" ht="24" x14ac:dyDescent="0.25">
      <c r="A636" s="4">
        <v>664</v>
      </c>
      <c r="B636" s="4" t="s">
        <v>9</v>
      </c>
      <c r="C636" s="17" t="s">
        <v>1289</v>
      </c>
      <c r="D636" s="17" t="s">
        <v>1290</v>
      </c>
      <c r="E636" s="6">
        <v>2015</v>
      </c>
      <c r="F636" s="5" t="s">
        <v>12</v>
      </c>
      <c r="G636" s="5" t="s">
        <v>13</v>
      </c>
      <c r="H636" s="7" t="s">
        <v>14</v>
      </c>
      <c r="I636" s="5" t="s">
        <v>15</v>
      </c>
      <c r="J636" s="8"/>
      <c r="K636" s="23">
        <v>11</v>
      </c>
      <c r="L636" s="9">
        <v>3155.193636363636</v>
      </c>
      <c r="M636" s="9">
        <v>34707.129999999997</v>
      </c>
      <c r="N636" s="2">
        <v>794</v>
      </c>
      <c r="O636" s="2">
        <f t="shared" si="58"/>
        <v>8734</v>
      </c>
      <c r="P636" s="2">
        <f t="shared" si="55"/>
        <v>952.8</v>
      </c>
      <c r="Q636" s="2">
        <f t="shared" si="59"/>
        <v>10480.799999999999</v>
      </c>
      <c r="R636" s="18"/>
      <c r="S636" s="21">
        <f t="shared" si="56"/>
        <v>809.87999999999988</v>
      </c>
      <c r="T636" s="21">
        <f t="shared" si="57"/>
        <v>8908.68</v>
      </c>
    </row>
    <row r="637" spans="1:20" ht="24" x14ac:dyDescent="0.25">
      <c r="A637" s="4">
        <v>665</v>
      </c>
      <c r="B637" s="4" t="s">
        <v>9</v>
      </c>
      <c r="C637" s="17" t="s">
        <v>1291</v>
      </c>
      <c r="D637" s="17" t="s">
        <v>1292</v>
      </c>
      <c r="E637" s="6">
        <v>2015</v>
      </c>
      <c r="F637" s="5" t="s">
        <v>12</v>
      </c>
      <c r="G637" s="5" t="s">
        <v>13</v>
      </c>
      <c r="H637" s="7" t="s">
        <v>14</v>
      </c>
      <c r="I637" s="5" t="s">
        <v>15</v>
      </c>
      <c r="J637" s="8"/>
      <c r="K637" s="23">
        <v>1</v>
      </c>
      <c r="L637" s="9">
        <v>3241.82</v>
      </c>
      <c r="M637" s="9">
        <v>3241.82</v>
      </c>
      <c r="N637" s="2">
        <v>815</v>
      </c>
      <c r="O637" s="2">
        <f t="shared" si="58"/>
        <v>815</v>
      </c>
      <c r="P637" s="2">
        <f t="shared" si="55"/>
        <v>978</v>
      </c>
      <c r="Q637" s="2">
        <f t="shared" si="59"/>
        <v>978</v>
      </c>
      <c r="R637" s="18"/>
      <c r="S637" s="21">
        <f t="shared" si="56"/>
        <v>831.3</v>
      </c>
      <c r="T637" s="21">
        <f t="shared" si="57"/>
        <v>831.3</v>
      </c>
    </row>
    <row r="638" spans="1:20" ht="24" x14ac:dyDescent="0.25">
      <c r="A638" s="4">
        <v>666</v>
      </c>
      <c r="B638" s="4" t="s">
        <v>9</v>
      </c>
      <c r="C638" s="17" t="s">
        <v>1293</v>
      </c>
      <c r="D638" s="17" t="s">
        <v>1294</v>
      </c>
      <c r="E638" s="6">
        <v>2012</v>
      </c>
      <c r="F638" s="5" t="s">
        <v>12</v>
      </c>
      <c r="G638" s="5" t="s">
        <v>13</v>
      </c>
      <c r="H638" s="7" t="s">
        <v>14</v>
      </c>
      <c r="I638" s="5" t="s">
        <v>15</v>
      </c>
      <c r="J638" s="8"/>
      <c r="K638" s="23">
        <v>8</v>
      </c>
      <c r="L638" s="9">
        <v>2818.9737500000001</v>
      </c>
      <c r="M638" s="9">
        <v>22551.79</v>
      </c>
      <c r="N638" s="2">
        <v>414</v>
      </c>
      <c r="O638" s="2">
        <f t="shared" si="58"/>
        <v>3312</v>
      </c>
      <c r="P638" s="2">
        <f t="shared" si="55"/>
        <v>496.79999999999995</v>
      </c>
      <c r="Q638" s="2">
        <f t="shared" si="59"/>
        <v>3974.3999999999996</v>
      </c>
      <c r="R638" s="18"/>
      <c r="S638" s="21">
        <f t="shared" si="56"/>
        <v>422.28</v>
      </c>
      <c r="T638" s="21">
        <f t="shared" si="57"/>
        <v>3378.24</v>
      </c>
    </row>
    <row r="639" spans="1:20" ht="24" x14ac:dyDescent="0.25">
      <c r="A639" s="4">
        <v>667</v>
      </c>
      <c r="B639" s="4" t="s">
        <v>9</v>
      </c>
      <c r="C639" s="17" t="s">
        <v>1295</v>
      </c>
      <c r="D639" s="17" t="s">
        <v>1296</v>
      </c>
      <c r="E639" s="6">
        <v>2012</v>
      </c>
      <c r="F639" s="5" t="s">
        <v>12</v>
      </c>
      <c r="G639" s="5" t="s">
        <v>13</v>
      </c>
      <c r="H639" s="7" t="s">
        <v>14</v>
      </c>
      <c r="I639" s="5" t="s">
        <v>15</v>
      </c>
      <c r="J639" s="8"/>
      <c r="K639" s="23">
        <v>10</v>
      </c>
      <c r="L639" s="9">
        <v>3241.82</v>
      </c>
      <c r="M639" s="9">
        <v>32418.2</v>
      </c>
      <c r="N639" s="2">
        <v>476</v>
      </c>
      <c r="O639" s="2">
        <f t="shared" si="58"/>
        <v>4760</v>
      </c>
      <c r="P639" s="2">
        <f t="shared" si="55"/>
        <v>571.19999999999993</v>
      </c>
      <c r="Q639" s="2">
        <f t="shared" si="59"/>
        <v>5712</v>
      </c>
      <c r="R639" s="18"/>
      <c r="S639" s="21">
        <f t="shared" si="56"/>
        <v>485.52</v>
      </c>
      <c r="T639" s="21">
        <f t="shared" si="57"/>
        <v>4855.2</v>
      </c>
    </row>
    <row r="640" spans="1:20" ht="24" x14ac:dyDescent="0.25">
      <c r="A640" s="4">
        <v>669</v>
      </c>
      <c r="B640" s="4" t="s">
        <v>9</v>
      </c>
      <c r="C640" s="17" t="s">
        <v>1297</v>
      </c>
      <c r="D640" s="17" t="s">
        <v>1298</v>
      </c>
      <c r="E640" s="6">
        <v>2015</v>
      </c>
      <c r="F640" s="5" t="s">
        <v>12</v>
      </c>
      <c r="G640" s="5" t="s">
        <v>13</v>
      </c>
      <c r="H640" s="7" t="s">
        <v>14</v>
      </c>
      <c r="I640" s="5" t="s">
        <v>15</v>
      </c>
      <c r="J640" s="8"/>
      <c r="K640" s="23">
        <v>1</v>
      </c>
      <c r="L640" s="9">
        <v>1280.81</v>
      </c>
      <c r="M640" s="9">
        <v>1280.81</v>
      </c>
      <c r="N640" s="2">
        <v>322</v>
      </c>
      <c r="O640" s="2">
        <f t="shared" si="58"/>
        <v>322</v>
      </c>
      <c r="P640" s="2">
        <f t="shared" si="55"/>
        <v>386.4</v>
      </c>
      <c r="Q640" s="2">
        <f t="shared" si="59"/>
        <v>386.4</v>
      </c>
      <c r="R640" s="18"/>
      <c r="S640" s="21">
        <f t="shared" si="56"/>
        <v>328.44</v>
      </c>
      <c r="T640" s="21">
        <f t="shared" si="57"/>
        <v>328.44</v>
      </c>
    </row>
    <row r="641" spans="1:20" ht="24" x14ac:dyDescent="0.25">
      <c r="A641" s="4">
        <v>670</v>
      </c>
      <c r="B641" s="4" t="s">
        <v>9</v>
      </c>
      <c r="C641" s="17" t="s">
        <v>1299</v>
      </c>
      <c r="D641" s="17" t="s">
        <v>1300</v>
      </c>
      <c r="E641" s="6">
        <v>2012</v>
      </c>
      <c r="F641" s="5" t="s">
        <v>12</v>
      </c>
      <c r="G641" s="5" t="s">
        <v>13</v>
      </c>
      <c r="H641" s="7" t="s">
        <v>14</v>
      </c>
      <c r="I641" s="5" t="s">
        <v>15</v>
      </c>
      <c r="J641" s="8"/>
      <c r="K641" s="23">
        <v>1</v>
      </c>
      <c r="L641" s="9">
        <v>3479.52</v>
      </c>
      <c r="M641" s="9">
        <v>3479.52</v>
      </c>
      <c r="N641" s="2">
        <v>511</v>
      </c>
      <c r="O641" s="2">
        <f t="shared" si="58"/>
        <v>511</v>
      </c>
      <c r="P641" s="2">
        <f t="shared" ref="P641:P704" si="60">N641*1.2</f>
        <v>613.19999999999993</v>
      </c>
      <c r="Q641" s="2">
        <f t="shared" si="59"/>
        <v>613.19999999999993</v>
      </c>
      <c r="R641" s="18"/>
      <c r="S641" s="21">
        <f t="shared" ref="S641:S704" si="61">P641/100*85</f>
        <v>521.22</v>
      </c>
      <c r="T641" s="21">
        <f t="shared" ref="T641:T704" si="62">Q641/100*85</f>
        <v>521.22</v>
      </c>
    </row>
    <row r="642" spans="1:20" ht="24" x14ac:dyDescent="0.25">
      <c r="A642" s="4">
        <v>671</v>
      </c>
      <c r="B642" s="4" t="s">
        <v>9</v>
      </c>
      <c r="C642" s="17" t="s">
        <v>1301</v>
      </c>
      <c r="D642" s="17" t="s">
        <v>1302</v>
      </c>
      <c r="E642" s="6">
        <v>2012</v>
      </c>
      <c r="F642" s="5" t="s">
        <v>12</v>
      </c>
      <c r="G642" s="5" t="s">
        <v>13</v>
      </c>
      <c r="H642" s="7" t="s">
        <v>14</v>
      </c>
      <c r="I642" s="5" t="s">
        <v>15</v>
      </c>
      <c r="J642" s="8"/>
      <c r="K642" s="23">
        <v>1</v>
      </c>
      <c r="L642" s="9">
        <v>3120.92</v>
      </c>
      <c r="M642" s="9">
        <v>3120.92</v>
      </c>
      <c r="N642" s="2">
        <v>459</v>
      </c>
      <c r="O642" s="2">
        <f t="shared" si="58"/>
        <v>459</v>
      </c>
      <c r="P642" s="2">
        <f t="shared" si="60"/>
        <v>550.79999999999995</v>
      </c>
      <c r="Q642" s="2">
        <f t="shared" si="59"/>
        <v>550.79999999999995</v>
      </c>
      <c r="R642" s="18"/>
      <c r="S642" s="21">
        <f t="shared" si="61"/>
        <v>468.17999999999995</v>
      </c>
      <c r="T642" s="21">
        <f t="shared" si="62"/>
        <v>468.17999999999995</v>
      </c>
    </row>
    <row r="643" spans="1:20" ht="36" x14ac:dyDescent="0.25">
      <c r="A643" s="4">
        <v>672</v>
      </c>
      <c r="B643" s="4" t="s">
        <v>9</v>
      </c>
      <c r="C643" s="17" t="s">
        <v>1303</v>
      </c>
      <c r="D643" s="17" t="s">
        <v>1304</v>
      </c>
      <c r="E643" s="6">
        <v>2012</v>
      </c>
      <c r="F643" s="5" t="s">
        <v>12</v>
      </c>
      <c r="G643" s="5" t="s">
        <v>13</v>
      </c>
      <c r="H643" s="7" t="s">
        <v>14</v>
      </c>
      <c r="I643" s="5" t="s">
        <v>15</v>
      </c>
      <c r="J643" s="8"/>
      <c r="K643" s="23">
        <v>11</v>
      </c>
      <c r="L643" s="9">
        <v>3508.1113333333333</v>
      </c>
      <c r="M643" s="9">
        <f>J643*L643</f>
        <v>0</v>
      </c>
      <c r="N643" s="2">
        <v>516</v>
      </c>
      <c r="O643" s="2">
        <f t="shared" ref="O643:O706" si="63">N643*K643</f>
        <v>5676</v>
      </c>
      <c r="P643" s="2">
        <f t="shared" si="60"/>
        <v>619.19999999999993</v>
      </c>
      <c r="Q643" s="2">
        <f t="shared" ref="Q643:Q706" si="64">O643*1.2</f>
        <v>6811.2</v>
      </c>
      <c r="R643" s="18" t="s">
        <v>1754</v>
      </c>
      <c r="S643" s="21">
        <f t="shared" si="61"/>
        <v>526.31999999999994</v>
      </c>
      <c r="T643" s="21">
        <f t="shared" si="62"/>
        <v>5789.5199999999995</v>
      </c>
    </row>
    <row r="644" spans="1:20" ht="24" x14ac:dyDescent="0.25">
      <c r="A644" s="4">
        <v>673</v>
      </c>
      <c r="B644" s="4" t="s">
        <v>9</v>
      </c>
      <c r="C644" s="17" t="s">
        <v>1305</v>
      </c>
      <c r="D644" s="17" t="s">
        <v>1306</v>
      </c>
      <c r="E644" s="6">
        <v>2012</v>
      </c>
      <c r="F644" s="5" t="s">
        <v>12</v>
      </c>
      <c r="G644" s="5" t="s">
        <v>13</v>
      </c>
      <c r="H644" s="7" t="s">
        <v>14</v>
      </c>
      <c r="I644" s="5" t="s">
        <v>15</v>
      </c>
      <c r="J644" s="8"/>
      <c r="K644" s="23">
        <v>8</v>
      </c>
      <c r="L644" s="9">
        <v>3416.5875000000001</v>
      </c>
      <c r="M644" s="9">
        <v>27332.7</v>
      </c>
      <c r="N644" s="2">
        <v>502</v>
      </c>
      <c r="O644" s="2">
        <f t="shared" si="63"/>
        <v>4016</v>
      </c>
      <c r="P644" s="2">
        <f t="shared" si="60"/>
        <v>602.4</v>
      </c>
      <c r="Q644" s="2">
        <f t="shared" si="64"/>
        <v>4819.2</v>
      </c>
      <c r="R644" s="18"/>
      <c r="S644" s="21">
        <f t="shared" si="61"/>
        <v>512.04</v>
      </c>
      <c r="T644" s="21">
        <f t="shared" si="62"/>
        <v>4096.32</v>
      </c>
    </row>
    <row r="645" spans="1:20" ht="24" x14ac:dyDescent="0.25">
      <c r="A645" s="4">
        <v>674</v>
      </c>
      <c r="B645" s="4" t="s">
        <v>9</v>
      </c>
      <c r="C645" s="17" t="s">
        <v>1307</v>
      </c>
      <c r="D645" s="17" t="s">
        <v>1308</v>
      </c>
      <c r="E645" s="6">
        <v>2012</v>
      </c>
      <c r="F645" s="5" t="s">
        <v>12</v>
      </c>
      <c r="G645" s="5" t="s">
        <v>13</v>
      </c>
      <c r="H645" s="7" t="s">
        <v>14</v>
      </c>
      <c r="I645" s="5" t="s">
        <v>15</v>
      </c>
      <c r="J645" s="8"/>
      <c r="K645" s="23">
        <v>4</v>
      </c>
      <c r="L645" s="9">
        <v>3090.02</v>
      </c>
      <c r="M645" s="9">
        <v>12360.08</v>
      </c>
      <c r="N645" s="2">
        <v>454</v>
      </c>
      <c r="O645" s="2">
        <f t="shared" si="63"/>
        <v>1816</v>
      </c>
      <c r="P645" s="2">
        <f t="shared" si="60"/>
        <v>544.79999999999995</v>
      </c>
      <c r="Q645" s="2">
        <f t="shared" si="64"/>
        <v>2179.1999999999998</v>
      </c>
      <c r="R645" s="18"/>
      <c r="S645" s="21">
        <f t="shared" si="61"/>
        <v>463.08</v>
      </c>
      <c r="T645" s="21">
        <f t="shared" si="62"/>
        <v>1852.32</v>
      </c>
    </row>
    <row r="646" spans="1:20" ht="24" x14ac:dyDescent="0.25">
      <c r="A646" s="4">
        <v>675</v>
      </c>
      <c r="B646" s="4" t="s">
        <v>9</v>
      </c>
      <c r="C646" s="17" t="s">
        <v>1309</v>
      </c>
      <c r="D646" s="17" t="s">
        <v>1310</v>
      </c>
      <c r="E646" s="6">
        <v>2012</v>
      </c>
      <c r="F646" s="5" t="s">
        <v>12</v>
      </c>
      <c r="G646" s="5" t="s">
        <v>13</v>
      </c>
      <c r="H646" s="7" t="s">
        <v>14</v>
      </c>
      <c r="I646" s="5" t="s">
        <v>15</v>
      </c>
      <c r="J646" s="8"/>
      <c r="K646" s="23">
        <v>16</v>
      </c>
      <c r="L646" s="9">
        <v>3819.9343749999998</v>
      </c>
      <c r="M646" s="9">
        <v>61118.95</v>
      </c>
      <c r="N646" s="2">
        <v>561</v>
      </c>
      <c r="O646" s="2">
        <f t="shared" si="63"/>
        <v>8976</v>
      </c>
      <c r="P646" s="2">
        <f t="shared" si="60"/>
        <v>673.19999999999993</v>
      </c>
      <c r="Q646" s="2">
        <f t="shared" si="64"/>
        <v>10771.199999999999</v>
      </c>
      <c r="R646" s="18"/>
      <c r="S646" s="21">
        <f t="shared" si="61"/>
        <v>572.21999999999991</v>
      </c>
      <c r="T646" s="21">
        <f t="shared" si="62"/>
        <v>9155.5199999999986</v>
      </c>
    </row>
    <row r="647" spans="1:20" ht="24" x14ac:dyDescent="0.25">
      <c r="A647" s="4">
        <v>676</v>
      </c>
      <c r="B647" s="4" t="s">
        <v>9</v>
      </c>
      <c r="C647" s="17" t="s">
        <v>1311</v>
      </c>
      <c r="D647" s="17" t="s">
        <v>1312</v>
      </c>
      <c r="E647" s="6">
        <v>2012</v>
      </c>
      <c r="F647" s="5" t="s">
        <v>12</v>
      </c>
      <c r="G647" s="5" t="s">
        <v>13</v>
      </c>
      <c r="H647" s="7" t="s">
        <v>14</v>
      </c>
      <c r="I647" s="5" t="s">
        <v>15</v>
      </c>
      <c r="J647" s="8"/>
      <c r="K647" s="23">
        <v>10</v>
      </c>
      <c r="L647" s="9">
        <v>4325.2300000000005</v>
      </c>
      <c r="M647" s="9">
        <v>43252.3</v>
      </c>
      <c r="N647" s="2">
        <v>636</v>
      </c>
      <c r="O647" s="2">
        <f t="shared" si="63"/>
        <v>6360</v>
      </c>
      <c r="P647" s="2">
        <f t="shared" si="60"/>
        <v>763.19999999999993</v>
      </c>
      <c r="Q647" s="2">
        <f t="shared" si="64"/>
        <v>7632</v>
      </c>
      <c r="R647" s="18"/>
      <c r="S647" s="21">
        <f t="shared" si="61"/>
        <v>648.72</v>
      </c>
      <c r="T647" s="21">
        <f t="shared" si="62"/>
        <v>6487.2</v>
      </c>
    </row>
    <row r="648" spans="1:20" ht="24" x14ac:dyDescent="0.25">
      <c r="A648" s="4">
        <v>677</v>
      </c>
      <c r="B648" s="4" t="s">
        <v>9</v>
      </c>
      <c r="C648" s="17" t="s">
        <v>1313</v>
      </c>
      <c r="D648" s="17" t="s">
        <v>1314</v>
      </c>
      <c r="E648" s="6">
        <v>2012</v>
      </c>
      <c r="F648" s="5" t="s">
        <v>12</v>
      </c>
      <c r="G648" s="5" t="s">
        <v>13</v>
      </c>
      <c r="H648" s="7" t="s">
        <v>14</v>
      </c>
      <c r="I648" s="5" t="s">
        <v>15</v>
      </c>
      <c r="J648" s="8"/>
      <c r="K648" s="23">
        <v>3</v>
      </c>
      <c r="L648" s="9">
        <v>4273.9433333333336</v>
      </c>
      <c r="M648" s="9">
        <v>12821.83</v>
      </c>
      <c r="N648" s="2">
        <v>628</v>
      </c>
      <c r="O648" s="2">
        <f t="shared" si="63"/>
        <v>1884</v>
      </c>
      <c r="P648" s="2">
        <f t="shared" si="60"/>
        <v>753.6</v>
      </c>
      <c r="Q648" s="2">
        <f t="shared" si="64"/>
        <v>2260.7999999999997</v>
      </c>
      <c r="R648" s="18"/>
      <c r="S648" s="21">
        <f t="shared" si="61"/>
        <v>640.56000000000006</v>
      </c>
      <c r="T648" s="21">
        <f t="shared" si="62"/>
        <v>1921.6799999999998</v>
      </c>
    </row>
    <row r="649" spans="1:20" ht="24" x14ac:dyDescent="0.25">
      <c r="A649" s="4">
        <v>678</v>
      </c>
      <c r="B649" s="4" t="s">
        <v>9</v>
      </c>
      <c r="C649" s="17" t="s">
        <v>1315</v>
      </c>
      <c r="D649" s="17" t="s">
        <v>1316</v>
      </c>
      <c r="E649" s="6">
        <v>2012</v>
      </c>
      <c r="F649" s="5" t="s">
        <v>12</v>
      </c>
      <c r="G649" s="5" t="s">
        <v>13</v>
      </c>
      <c r="H649" s="7" t="s">
        <v>14</v>
      </c>
      <c r="I649" s="5" t="s">
        <v>15</v>
      </c>
      <c r="J649" s="8"/>
      <c r="K649" s="23">
        <v>3</v>
      </c>
      <c r="L649" s="9">
        <v>6752.6033333333335</v>
      </c>
      <c r="M649" s="9">
        <v>20257.810000000001</v>
      </c>
      <c r="N649" s="2">
        <v>993</v>
      </c>
      <c r="O649" s="2">
        <f t="shared" si="63"/>
        <v>2979</v>
      </c>
      <c r="P649" s="2">
        <f t="shared" si="60"/>
        <v>1191.5999999999999</v>
      </c>
      <c r="Q649" s="2">
        <f t="shared" si="64"/>
        <v>3574.7999999999997</v>
      </c>
      <c r="R649" s="18"/>
      <c r="S649" s="21">
        <f t="shared" si="61"/>
        <v>1012.8599999999999</v>
      </c>
      <c r="T649" s="21">
        <f t="shared" si="62"/>
        <v>3038.58</v>
      </c>
    </row>
    <row r="650" spans="1:20" ht="24" x14ac:dyDescent="0.25">
      <c r="A650" s="4">
        <v>679</v>
      </c>
      <c r="B650" s="4" t="s">
        <v>9</v>
      </c>
      <c r="C650" s="17" t="s">
        <v>1317</v>
      </c>
      <c r="D650" s="17" t="s">
        <v>1318</v>
      </c>
      <c r="E650" s="6">
        <v>2012</v>
      </c>
      <c r="F650" s="5" t="s">
        <v>12</v>
      </c>
      <c r="G650" s="5" t="s">
        <v>13</v>
      </c>
      <c r="H650" s="7" t="s">
        <v>14</v>
      </c>
      <c r="I650" s="5" t="s">
        <v>15</v>
      </c>
      <c r="J650" s="8"/>
      <c r="K650" s="23">
        <v>2</v>
      </c>
      <c r="L650" s="9">
        <v>6752.6049999999996</v>
      </c>
      <c r="M650" s="9">
        <v>13505.21</v>
      </c>
      <c r="N650" s="2">
        <v>993</v>
      </c>
      <c r="O650" s="2">
        <f t="shared" si="63"/>
        <v>1986</v>
      </c>
      <c r="P650" s="2">
        <f t="shared" si="60"/>
        <v>1191.5999999999999</v>
      </c>
      <c r="Q650" s="2">
        <f t="shared" si="64"/>
        <v>2383.1999999999998</v>
      </c>
      <c r="R650" s="18"/>
      <c r="S650" s="21">
        <f t="shared" si="61"/>
        <v>1012.8599999999999</v>
      </c>
      <c r="T650" s="21">
        <f t="shared" si="62"/>
        <v>2025.7199999999998</v>
      </c>
    </row>
    <row r="651" spans="1:20" ht="24" x14ac:dyDescent="0.25">
      <c r="A651" s="4">
        <v>680</v>
      </c>
      <c r="B651" s="4" t="s">
        <v>9</v>
      </c>
      <c r="C651" s="17" t="s">
        <v>1319</v>
      </c>
      <c r="D651" s="17" t="s">
        <v>1320</v>
      </c>
      <c r="E651" s="6">
        <v>2012</v>
      </c>
      <c r="F651" s="5" t="s">
        <v>12</v>
      </c>
      <c r="G651" s="5" t="s">
        <v>13</v>
      </c>
      <c r="H651" s="7" t="s">
        <v>14</v>
      </c>
      <c r="I651" s="5" t="s">
        <v>15</v>
      </c>
      <c r="J651" s="8"/>
      <c r="K651" s="23">
        <v>1</v>
      </c>
      <c r="L651" s="9">
        <v>4629.8</v>
      </c>
      <c r="M651" s="9">
        <v>4629.8</v>
      </c>
      <c r="N651" s="2">
        <v>681</v>
      </c>
      <c r="O651" s="2">
        <f t="shared" si="63"/>
        <v>681</v>
      </c>
      <c r="P651" s="2">
        <f t="shared" si="60"/>
        <v>817.19999999999993</v>
      </c>
      <c r="Q651" s="2">
        <f t="shared" si="64"/>
        <v>817.19999999999993</v>
      </c>
      <c r="R651" s="18"/>
      <c r="S651" s="21">
        <f t="shared" si="61"/>
        <v>694.61999999999989</v>
      </c>
      <c r="T651" s="21">
        <f t="shared" si="62"/>
        <v>694.61999999999989</v>
      </c>
    </row>
    <row r="652" spans="1:20" ht="24" x14ac:dyDescent="0.25">
      <c r="A652" s="4">
        <v>681</v>
      </c>
      <c r="B652" s="4" t="s">
        <v>9</v>
      </c>
      <c r="C652" s="17" t="s">
        <v>1321</v>
      </c>
      <c r="D652" s="17" t="s">
        <v>1322</v>
      </c>
      <c r="E652" s="6">
        <v>2012</v>
      </c>
      <c r="F652" s="5" t="s">
        <v>12</v>
      </c>
      <c r="G652" s="5" t="s">
        <v>13</v>
      </c>
      <c r="H652" s="7" t="s">
        <v>14</v>
      </c>
      <c r="I652" s="5" t="s">
        <v>15</v>
      </c>
      <c r="J652" s="8"/>
      <c r="K652" s="23">
        <v>2</v>
      </c>
      <c r="L652" s="9">
        <v>4935.07</v>
      </c>
      <c r="M652" s="9">
        <v>9870.14</v>
      </c>
      <c r="N652" s="2">
        <v>725</v>
      </c>
      <c r="O652" s="2">
        <f t="shared" si="63"/>
        <v>1450</v>
      </c>
      <c r="P652" s="2">
        <f t="shared" si="60"/>
        <v>870</v>
      </c>
      <c r="Q652" s="2">
        <f t="shared" si="64"/>
        <v>1740</v>
      </c>
      <c r="R652" s="18"/>
      <c r="S652" s="21">
        <f t="shared" si="61"/>
        <v>739.49999999999989</v>
      </c>
      <c r="T652" s="21">
        <f t="shared" si="62"/>
        <v>1478.9999999999998</v>
      </c>
    </row>
    <row r="653" spans="1:20" ht="24" x14ac:dyDescent="0.25">
      <c r="A653" s="4">
        <v>682</v>
      </c>
      <c r="B653" s="4" t="s">
        <v>9</v>
      </c>
      <c r="C653" s="17" t="s">
        <v>1323</v>
      </c>
      <c r="D653" s="17" t="s">
        <v>1324</v>
      </c>
      <c r="E653" s="6">
        <v>2012</v>
      </c>
      <c r="F653" s="5" t="s">
        <v>12</v>
      </c>
      <c r="G653" s="5" t="s">
        <v>13</v>
      </c>
      <c r="H653" s="7" t="s">
        <v>14</v>
      </c>
      <c r="I653" s="5" t="s">
        <v>15</v>
      </c>
      <c r="J653" s="8"/>
      <c r="K653" s="23">
        <v>3</v>
      </c>
      <c r="L653" s="9">
        <v>6984.2266666666665</v>
      </c>
      <c r="M653" s="9">
        <v>20952.68</v>
      </c>
      <c r="N653" s="2">
        <v>1027</v>
      </c>
      <c r="O653" s="2">
        <f t="shared" si="63"/>
        <v>3081</v>
      </c>
      <c r="P653" s="2">
        <f t="shared" si="60"/>
        <v>1232.3999999999999</v>
      </c>
      <c r="Q653" s="2">
        <f t="shared" si="64"/>
        <v>3697.2</v>
      </c>
      <c r="R653" s="18"/>
      <c r="S653" s="21">
        <f t="shared" si="61"/>
        <v>1047.5399999999997</v>
      </c>
      <c r="T653" s="21">
        <f t="shared" si="62"/>
        <v>3142.62</v>
      </c>
    </row>
    <row r="654" spans="1:20" ht="24" x14ac:dyDescent="0.25">
      <c r="A654" s="4">
        <v>683</v>
      </c>
      <c r="B654" s="4" t="s">
        <v>9</v>
      </c>
      <c r="C654" s="17" t="s">
        <v>1325</v>
      </c>
      <c r="D654" s="17" t="s">
        <v>1326</v>
      </c>
      <c r="E654" s="6">
        <v>2014</v>
      </c>
      <c r="F654" s="5" t="s">
        <v>12</v>
      </c>
      <c r="G654" s="5" t="s">
        <v>13</v>
      </c>
      <c r="H654" s="7" t="s">
        <v>14</v>
      </c>
      <c r="I654" s="5" t="s">
        <v>15</v>
      </c>
      <c r="J654" s="8"/>
      <c r="K654" s="23">
        <v>1</v>
      </c>
      <c r="L654" s="9">
        <v>6752.6</v>
      </c>
      <c r="M654" s="9">
        <v>6752.6</v>
      </c>
      <c r="N654" s="2">
        <v>1909</v>
      </c>
      <c r="O654" s="2">
        <f t="shared" si="63"/>
        <v>1909</v>
      </c>
      <c r="P654" s="2">
        <f t="shared" si="60"/>
        <v>2290.7999999999997</v>
      </c>
      <c r="Q654" s="2">
        <f t="shared" si="64"/>
        <v>2290.7999999999997</v>
      </c>
      <c r="R654" s="18"/>
      <c r="S654" s="21">
        <f t="shared" si="61"/>
        <v>1947.1799999999998</v>
      </c>
      <c r="T654" s="21">
        <f t="shared" si="62"/>
        <v>1947.1799999999998</v>
      </c>
    </row>
    <row r="655" spans="1:20" ht="24" x14ac:dyDescent="0.25">
      <c r="A655" s="4">
        <v>684</v>
      </c>
      <c r="B655" s="4" t="s">
        <v>9</v>
      </c>
      <c r="C655" s="17" t="s">
        <v>1327</v>
      </c>
      <c r="D655" s="17" t="s">
        <v>1328</v>
      </c>
      <c r="E655" s="6">
        <v>2012</v>
      </c>
      <c r="F655" s="5" t="s">
        <v>12</v>
      </c>
      <c r="G655" s="5" t="s">
        <v>13</v>
      </c>
      <c r="H655" s="7" t="s">
        <v>14</v>
      </c>
      <c r="I655" s="5" t="s">
        <v>15</v>
      </c>
      <c r="J655" s="8"/>
      <c r="K655" s="23">
        <v>1</v>
      </c>
      <c r="L655" s="9">
        <v>5074.62</v>
      </c>
      <c r="M655" s="9">
        <v>5074.62</v>
      </c>
      <c r="N655" s="2">
        <v>746</v>
      </c>
      <c r="O655" s="2">
        <f t="shared" si="63"/>
        <v>746</v>
      </c>
      <c r="P655" s="2">
        <f t="shared" si="60"/>
        <v>895.19999999999993</v>
      </c>
      <c r="Q655" s="2">
        <f t="shared" si="64"/>
        <v>895.19999999999993</v>
      </c>
      <c r="R655" s="18"/>
      <c r="S655" s="21">
        <f t="shared" si="61"/>
        <v>760.92</v>
      </c>
      <c r="T655" s="21">
        <f t="shared" si="62"/>
        <v>760.92</v>
      </c>
    </row>
    <row r="656" spans="1:20" ht="24" x14ac:dyDescent="0.25">
      <c r="A656" s="4">
        <v>685</v>
      </c>
      <c r="B656" s="4" t="s">
        <v>9</v>
      </c>
      <c r="C656" s="17" t="s">
        <v>1329</v>
      </c>
      <c r="D656" s="17" t="s">
        <v>1330</v>
      </c>
      <c r="E656" s="6">
        <v>2014</v>
      </c>
      <c r="F656" s="5" t="s">
        <v>12</v>
      </c>
      <c r="G656" s="5" t="s">
        <v>13</v>
      </c>
      <c r="H656" s="7" t="s">
        <v>14</v>
      </c>
      <c r="I656" s="5" t="s">
        <v>15</v>
      </c>
      <c r="J656" s="8"/>
      <c r="K656" s="23">
        <v>8</v>
      </c>
      <c r="L656" s="9">
        <v>6624.7475000000004</v>
      </c>
      <c r="M656" s="9">
        <v>52997.98</v>
      </c>
      <c r="N656" s="2">
        <v>1873</v>
      </c>
      <c r="O656" s="2">
        <f t="shared" si="63"/>
        <v>14984</v>
      </c>
      <c r="P656" s="2">
        <f t="shared" si="60"/>
        <v>2247.6</v>
      </c>
      <c r="Q656" s="2">
        <f t="shared" si="64"/>
        <v>17980.8</v>
      </c>
      <c r="R656" s="18"/>
      <c r="S656" s="21">
        <f t="shared" si="61"/>
        <v>1910.46</v>
      </c>
      <c r="T656" s="21">
        <f t="shared" si="62"/>
        <v>15283.68</v>
      </c>
    </row>
    <row r="657" spans="1:20" ht="24" x14ac:dyDescent="0.25">
      <c r="A657" s="4">
        <v>686</v>
      </c>
      <c r="B657" s="4" t="s">
        <v>9</v>
      </c>
      <c r="C657" s="17" t="s">
        <v>1331</v>
      </c>
      <c r="D657" s="17" t="s">
        <v>1332</v>
      </c>
      <c r="E657" s="6">
        <v>2015</v>
      </c>
      <c r="F657" s="5" t="s">
        <v>12</v>
      </c>
      <c r="G657" s="5" t="s">
        <v>13</v>
      </c>
      <c r="H657" s="7" t="s">
        <v>14</v>
      </c>
      <c r="I657" s="5" t="s">
        <v>15</v>
      </c>
      <c r="J657" s="8"/>
      <c r="K657" s="23">
        <v>1</v>
      </c>
      <c r="L657" s="9">
        <v>4935.07</v>
      </c>
      <c r="M657" s="9">
        <v>4935.07</v>
      </c>
      <c r="N657" s="2">
        <v>1241</v>
      </c>
      <c r="O657" s="2">
        <f t="shared" si="63"/>
        <v>1241</v>
      </c>
      <c r="P657" s="2">
        <f t="shared" si="60"/>
        <v>1489.2</v>
      </c>
      <c r="Q657" s="2">
        <f t="shared" si="64"/>
        <v>1489.2</v>
      </c>
      <c r="R657" s="18"/>
      <c r="S657" s="21">
        <f t="shared" si="61"/>
        <v>1265.8200000000002</v>
      </c>
      <c r="T657" s="21">
        <f t="shared" si="62"/>
        <v>1265.8200000000002</v>
      </c>
    </row>
    <row r="658" spans="1:20" ht="24" x14ac:dyDescent="0.25">
      <c r="A658" s="4">
        <v>687</v>
      </c>
      <c r="B658" s="4" t="s">
        <v>9</v>
      </c>
      <c r="C658" s="17" t="s">
        <v>1333</v>
      </c>
      <c r="D658" s="17" t="s">
        <v>1334</v>
      </c>
      <c r="E658" s="6">
        <v>2012</v>
      </c>
      <c r="F658" s="5" t="s">
        <v>12</v>
      </c>
      <c r="G658" s="5" t="s">
        <v>13</v>
      </c>
      <c r="H658" s="7" t="s">
        <v>14</v>
      </c>
      <c r="I658" s="5" t="s">
        <v>15</v>
      </c>
      <c r="J658" s="8"/>
      <c r="K658" s="23">
        <v>9</v>
      </c>
      <c r="L658" s="9">
        <v>5324.2688888888888</v>
      </c>
      <c r="M658" s="9">
        <v>47918.42</v>
      </c>
      <c r="N658" s="2">
        <v>783</v>
      </c>
      <c r="O658" s="2">
        <f t="shared" si="63"/>
        <v>7047</v>
      </c>
      <c r="P658" s="2">
        <f t="shared" si="60"/>
        <v>939.59999999999991</v>
      </c>
      <c r="Q658" s="2">
        <f t="shared" si="64"/>
        <v>8456.4</v>
      </c>
      <c r="R658" s="18"/>
      <c r="S658" s="21">
        <f t="shared" si="61"/>
        <v>798.66</v>
      </c>
      <c r="T658" s="21">
        <f t="shared" si="62"/>
        <v>7187.94</v>
      </c>
    </row>
    <row r="659" spans="1:20" ht="24" x14ac:dyDescent="0.25">
      <c r="A659" s="4">
        <v>688</v>
      </c>
      <c r="B659" s="4" t="s">
        <v>9</v>
      </c>
      <c r="C659" s="17" t="s">
        <v>1335</v>
      </c>
      <c r="D659" s="17" t="s">
        <v>1336</v>
      </c>
      <c r="E659" s="6">
        <v>2012</v>
      </c>
      <c r="F659" s="5" t="s">
        <v>12</v>
      </c>
      <c r="G659" s="5" t="s">
        <v>13</v>
      </c>
      <c r="H659" s="7" t="s">
        <v>14</v>
      </c>
      <c r="I659" s="5" t="s">
        <v>15</v>
      </c>
      <c r="J659" s="8"/>
      <c r="K659" s="23">
        <v>3</v>
      </c>
      <c r="L659" s="9">
        <v>2775.5066666666667</v>
      </c>
      <c r="M659" s="9">
        <v>8326.52</v>
      </c>
      <c r="N659" s="2">
        <v>408</v>
      </c>
      <c r="O659" s="2">
        <f t="shared" si="63"/>
        <v>1224</v>
      </c>
      <c r="P659" s="2">
        <f t="shared" si="60"/>
        <v>489.59999999999997</v>
      </c>
      <c r="Q659" s="2">
        <f t="shared" si="64"/>
        <v>1468.8</v>
      </c>
      <c r="R659" s="18"/>
      <c r="S659" s="21">
        <f t="shared" si="61"/>
        <v>416.15999999999997</v>
      </c>
      <c r="T659" s="21">
        <f t="shared" si="62"/>
        <v>1248.4799999999998</v>
      </c>
    </row>
    <row r="660" spans="1:20" ht="24" x14ac:dyDescent="0.25">
      <c r="A660" s="4">
        <v>689</v>
      </c>
      <c r="B660" s="4" t="s">
        <v>9</v>
      </c>
      <c r="C660" s="17" t="s">
        <v>1337</v>
      </c>
      <c r="D660" s="17" t="s">
        <v>1338</v>
      </c>
      <c r="E660" s="6">
        <v>2012</v>
      </c>
      <c r="F660" s="5" t="s">
        <v>12</v>
      </c>
      <c r="G660" s="5" t="s">
        <v>13</v>
      </c>
      <c r="H660" s="7" t="s">
        <v>14</v>
      </c>
      <c r="I660" s="5" t="s">
        <v>15</v>
      </c>
      <c r="J660" s="8"/>
      <c r="K660" s="23">
        <v>2</v>
      </c>
      <c r="L660" s="9">
        <v>3717.3449999999998</v>
      </c>
      <c r="M660" s="9">
        <v>7434.69</v>
      </c>
      <c r="N660" s="2">
        <v>546</v>
      </c>
      <c r="O660" s="2">
        <f t="shared" si="63"/>
        <v>1092</v>
      </c>
      <c r="P660" s="2">
        <f t="shared" si="60"/>
        <v>655.19999999999993</v>
      </c>
      <c r="Q660" s="2">
        <f t="shared" si="64"/>
        <v>1310.3999999999999</v>
      </c>
      <c r="R660" s="18"/>
      <c r="S660" s="21">
        <f t="shared" si="61"/>
        <v>556.91999999999996</v>
      </c>
      <c r="T660" s="21">
        <f t="shared" si="62"/>
        <v>1113.8399999999999</v>
      </c>
    </row>
    <row r="661" spans="1:20" ht="24" x14ac:dyDescent="0.25">
      <c r="A661" s="4">
        <v>690</v>
      </c>
      <c r="B661" s="4" t="s">
        <v>9</v>
      </c>
      <c r="C661" s="17" t="s">
        <v>1339</v>
      </c>
      <c r="D661" s="17" t="s">
        <v>1340</v>
      </c>
      <c r="E661" s="6">
        <v>2012</v>
      </c>
      <c r="F661" s="5" t="s">
        <v>12</v>
      </c>
      <c r="G661" s="5" t="s">
        <v>13</v>
      </c>
      <c r="H661" s="7" t="s">
        <v>14</v>
      </c>
      <c r="I661" s="5" t="s">
        <v>15</v>
      </c>
      <c r="J661" s="8"/>
      <c r="K661" s="23">
        <f>2-1</f>
        <v>1</v>
      </c>
      <c r="L661" s="9">
        <v>7286.1149999999998</v>
      </c>
      <c r="M661" s="9">
        <f>J661*L661</f>
        <v>0</v>
      </c>
      <c r="N661" s="2">
        <v>1071</v>
      </c>
      <c r="O661" s="2">
        <f t="shared" si="63"/>
        <v>1071</v>
      </c>
      <c r="P661" s="2">
        <f t="shared" si="60"/>
        <v>1285.2</v>
      </c>
      <c r="Q661" s="2">
        <f t="shared" si="64"/>
        <v>1285.2</v>
      </c>
      <c r="R661" s="18" t="s">
        <v>1766</v>
      </c>
      <c r="S661" s="21">
        <f t="shared" si="61"/>
        <v>1092.42</v>
      </c>
      <c r="T661" s="21">
        <f t="shared" si="62"/>
        <v>1092.42</v>
      </c>
    </row>
    <row r="662" spans="1:20" ht="24" x14ac:dyDescent="0.25">
      <c r="A662" s="4">
        <v>691</v>
      </c>
      <c r="B662" s="4" t="s">
        <v>9</v>
      </c>
      <c r="C662" s="17" t="s">
        <v>1341</v>
      </c>
      <c r="D662" s="17" t="s">
        <v>1342</v>
      </c>
      <c r="E662" s="6">
        <v>2015</v>
      </c>
      <c r="F662" s="5" t="s">
        <v>12</v>
      </c>
      <c r="G662" s="5" t="s">
        <v>13</v>
      </c>
      <c r="H662" s="7" t="s">
        <v>14</v>
      </c>
      <c r="I662" s="5" t="s">
        <v>15</v>
      </c>
      <c r="J662" s="8"/>
      <c r="K662" s="23">
        <v>1</v>
      </c>
      <c r="L662" s="9">
        <v>13891.17</v>
      </c>
      <c r="M662" s="9">
        <v>13891.17</v>
      </c>
      <c r="N662" s="2">
        <v>3494</v>
      </c>
      <c r="O662" s="2">
        <f t="shared" si="63"/>
        <v>3494</v>
      </c>
      <c r="P662" s="2">
        <f t="shared" si="60"/>
        <v>4192.8</v>
      </c>
      <c r="Q662" s="2">
        <f t="shared" si="64"/>
        <v>4192.8</v>
      </c>
      <c r="R662" s="18"/>
      <c r="S662" s="21">
        <f t="shared" si="61"/>
        <v>3563.8800000000006</v>
      </c>
      <c r="T662" s="21">
        <f t="shared" si="62"/>
        <v>3563.8800000000006</v>
      </c>
    </row>
    <row r="663" spans="1:20" ht="24" x14ac:dyDescent="0.25">
      <c r="A663" s="4">
        <v>692</v>
      </c>
      <c r="B663" s="4" t="s">
        <v>9</v>
      </c>
      <c r="C663" s="17" t="s">
        <v>1343</v>
      </c>
      <c r="D663" s="17" t="s">
        <v>1344</v>
      </c>
      <c r="E663" s="6">
        <v>2012</v>
      </c>
      <c r="F663" s="5" t="s">
        <v>12</v>
      </c>
      <c r="G663" s="5" t="s">
        <v>13</v>
      </c>
      <c r="H663" s="7" t="s">
        <v>14</v>
      </c>
      <c r="I663" s="5" t="s">
        <v>15</v>
      </c>
      <c r="J663" s="8"/>
      <c r="K663" s="23">
        <v>5</v>
      </c>
      <c r="L663" s="9">
        <v>13847.645999999999</v>
      </c>
      <c r="M663" s="9">
        <v>69238.23</v>
      </c>
      <c r="N663" s="2">
        <v>2035</v>
      </c>
      <c r="O663" s="2">
        <f t="shared" si="63"/>
        <v>10175</v>
      </c>
      <c r="P663" s="2">
        <f t="shared" si="60"/>
        <v>2442</v>
      </c>
      <c r="Q663" s="2">
        <f t="shared" si="64"/>
        <v>12210</v>
      </c>
      <c r="R663" s="18"/>
      <c r="S663" s="21">
        <f t="shared" si="61"/>
        <v>2075.7000000000003</v>
      </c>
      <c r="T663" s="21">
        <f t="shared" si="62"/>
        <v>10378.5</v>
      </c>
    </row>
    <row r="664" spans="1:20" ht="24" x14ac:dyDescent="0.25">
      <c r="A664" s="4">
        <v>693</v>
      </c>
      <c r="B664" s="4" t="s">
        <v>9</v>
      </c>
      <c r="C664" s="17" t="s">
        <v>1345</v>
      </c>
      <c r="D664" s="17" t="s">
        <v>1346</v>
      </c>
      <c r="E664" s="6">
        <v>2012</v>
      </c>
      <c r="F664" s="5" t="s">
        <v>12</v>
      </c>
      <c r="G664" s="5" t="s">
        <v>13</v>
      </c>
      <c r="H664" s="7" t="s">
        <v>14</v>
      </c>
      <c r="I664" s="5" t="s">
        <v>15</v>
      </c>
      <c r="J664" s="8"/>
      <c r="K664" s="23">
        <v>5</v>
      </c>
      <c r="L664" s="9">
        <v>4629.7980000000007</v>
      </c>
      <c r="M664" s="9">
        <v>23148.99</v>
      </c>
      <c r="N664" s="2">
        <v>681</v>
      </c>
      <c r="O664" s="2">
        <f t="shared" si="63"/>
        <v>3405</v>
      </c>
      <c r="P664" s="2">
        <f t="shared" si="60"/>
        <v>817.19999999999993</v>
      </c>
      <c r="Q664" s="2">
        <f t="shared" si="64"/>
        <v>4086</v>
      </c>
      <c r="R664" s="18"/>
      <c r="S664" s="21">
        <f t="shared" si="61"/>
        <v>694.61999999999989</v>
      </c>
      <c r="T664" s="21">
        <f t="shared" si="62"/>
        <v>3473.1</v>
      </c>
    </row>
    <row r="665" spans="1:20" ht="24" x14ac:dyDescent="0.25">
      <c r="A665" s="4">
        <v>694</v>
      </c>
      <c r="B665" s="4" t="s">
        <v>9</v>
      </c>
      <c r="C665" s="17" t="s">
        <v>1347</v>
      </c>
      <c r="D665" s="17" t="s">
        <v>1348</v>
      </c>
      <c r="E665" s="6">
        <v>2012</v>
      </c>
      <c r="F665" s="5" t="s">
        <v>12</v>
      </c>
      <c r="G665" s="5" t="s">
        <v>13</v>
      </c>
      <c r="H665" s="7" t="s">
        <v>14</v>
      </c>
      <c r="I665" s="5" t="s">
        <v>15</v>
      </c>
      <c r="J665" s="8"/>
      <c r="K665" s="23">
        <v>5</v>
      </c>
      <c r="L665" s="9">
        <v>8268.3559999999998</v>
      </c>
      <c r="M665" s="9">
        <v>41341.78</v>
      </c>
      <c r="N665" s="2">
        <v>1215</v>
      </c>
      <c r="O665" s="2">
        <f t="shared" si="63"/>
        <v>6075</v>
      </c>
      <c r="P665" s="2">
        <f t="shared" si="60"/>
        <v>1458</v>
      </c>
      <c r="Q665" s="2">
        <f t="shared" si="64"/>
        <v>7290</v>
      </c>
      <c r="R665" s="18"/>
      <c r="S665" s="21">
        <f t="shared" si="61"/>
        <v>1239.3</v>
      </c>
      <c r="T665" s="21">
        <f t="shared" si="62"/>
        <v>6196.5000000000009</v>
      </c>
    </row>
    <row r="666" spans="1:20" ht="24" x14ac:dyDescent="0.25">
      <c r="A666" s="4">
        <v>695</v>
      </c>
      <c r="B666" s="4" t="s">
        <v>9</v>
      </c>
      <c r="C666" s="17" t="s">
        <v>1349</v>
      </c>
      <c r="D666" s="17" t="s">
        <v>1350</v>
      </c>
      <c r="E666" s="6">
        <v>2012</v>
      </c>
      <c r="F666" s="5" t="s">
        <v>12</v>
      </c>
      <c r="G666" s="5" t="s">
        <v>13</v>
      </c>
      <c r="H666" s="7" t="s">
        <v>14</v>
      </c>
      <c r="I666" s="5" t="s">
        <v>15</v>
      </c>
      <c r="J666" s="8"/>
      <c r="K666" s="23">
        <v>5</v>
      </c>
      <c r="L666" s="9">
        <v>12189.27</v>
      </c>
      <c r="M666" s="9">
        <v>60946.35</v>
      </c>
      <c r="N666" s="2">
        <v>1792</v>
      </c>
      <c r="O666" s="2">
        <f t="shared" si="63"/>
        <v>8960</v>
      </c>
      <c r="P666" s="2">
        <f t="shared" si="60"/>
        <v>2150.4</v>
      </c>
      <c r="Q666" s="2">
        <f t="shared" si="64"/>
        <v>10752</v>
      </c>
      <c r="R666" s="18"/>
      <c r="S666" s="21">
        <f t="shared" si="61"/>
        <v>1827.8400000000001</v>
      </c>
      <c r="T666" s="21">
        <f t="shared" si="62"/>
        <v>9139.1999999999989</v>
      </c>
    </row>
    <row r="667" spans="1:20" ht="24" x14ac:dyDescent="0.25">
      <c r="A667" s="4">
        <v>696</v>
      </c>
      <c r="B667" s="4" t="s">
        <v>9</v>
      </c>
      <c r="C667" s="17" t="s">
        <v>1351</v>
      </c>
      <c r="D667" s="17" t="s">
        <v>1352</v>
      </c>
      <c r="E667" s="6">
        <v>2012</v>
      </c>
      <c r="F667" s="5" t="s">
        <v>12</v>
      </c>
      <c r="G667" s="5" t="s">
        <v>13</v>
      </c>
      <c r="H667" s="7" t="s">
        <v>14</v>
      </c>
      <c r="I667" s="5" t="s">
        <v>15</v>
      </c>
      <c r="J667" s="8"/>
      <c r="K667" s="23">
        <v>15</v>
      </c>
      <c r="L667" s="9">
        <v>26981.326666666668</v>
      </c>
      <c r="M667" s="9">
        <v>404719.9</v>
      </c>
      <c r="N667" s="2">
        <v>3966</v>
      </c>
      <c r="O667" s="2">
        <f t="shared" si="63"/>
        <v>59490</v>
      </c>
      <c r="P667" s="2">
        <f t="shared" si="60"/>
        <v>4759.2</v>
      </c>
      <c r="Q667" s="2">
        <f t="shared" si="64"/>
        <v>71388</v>
      </c>
      <c r="R667" s="18"/>
      <c r="S667" s="21">
        <f t="shared" si="61"/>
        <v>4045.3199999999997</v>
      </c>
      <c r="T667" s="21">
        <f t="shared" si="62"/>
        <v>60679.8</v>
      </c>
    </row>
    <row r="668" spans="1:20" ht="24" x14ac:dyDescent="0.25">
      <c r="A668" s="4">
        <v>697</v>
      </c>
      <c r="B668" s="4" t="s">
        <v>9</v>
      </c>
      <c r="C668" s="17" t="s">
        <v>1353</v>
      </c>
      <c r="D668" s="17" t="s">
        <v>1354</v>
      </c>
      <c r="E668" s="6">
        <v>2014</v>
      </c>
      <c r="F668" s="5" t="s">
        <v>12</v>
      </c>
      <c r="G668" s="5" t="s">
        <v>13</v>
      </c>
      <c r="H668" s="7" t="s">
        <v>14</v>
      </c>
      <c r="I668" s="5" t="s">
        <v>15</v>
      </c>
      <c r="J668" s="8"/>
      <c r="K668" s="23">
        <v>1</v>
      </c>
      <c r="L668" s="9">
        <v>21983.98</v>
      </c>
      <c r="M668" s="9">
        <v>21983.98</v>
      </c>
      <c r="N668" s="2">
        <v>6216</v>
      </c>
      <c r="O668" s="2">
        <f t="shared" si="63"/>
        <v>6216</v>
      </c>
      <c r="P668" s="2">
        <f t="shared" si="60"/>
        <v>7459.2</v>
      </c>
      <c r="Q668" s="2">
        <f t="shared" si="64"/>
        <v>7459.2</v>
      </c>
      <c r="R668" s="18"/>
      <c r="S668" s="21">
        <f t="shared" si="61"/>
        <v>6340.32</v>
      </c>
      <c r="T668" s="21">
        <f t="shared" si="62"/>
        <v>6340.32</v>
      </c>
    </row>
    <row r="669" spans="1:20" ht="24" x14ac:dyDescent="0.25">
      <c r="A669" s="4">
        <v>698</v>
      </c>
      <c r="B669" s="4" t="s">
        <v>9</v>
      </c>
      <c r="C669" s="17" t="s">
        <v>1355</v>
      </c>
      <c r="D669" s="17" t="s">
        <v>1356</v>
      </c>
      <c r="E669" s="6">
        <v>2012</v>
      </c>
      <c r="F669" s="5" t="s">
        <v>12</v>
      </c>
      <c r="G669" s="5" t="s">
        <v>13</v>
      </c>
      <c r="H669" s="7" t="s">
        <v>14</v>
      </c>
      <c r="I669" s="5" t="s">
        <v>15</v>
      </c>
      <c r="J669" s="8"/>
      <c r="K669" s="23">
        <v>1</v>
      </c>
      <c r="L669" s="9">
        <v>14874.36</v>
      </c>
      <c r="M669" s="9">
        <v>14874.36</v>
      </c>
      <c r="N669" s="2">
        <v>2186</v>
      </c>
      <c r="O669" s="2">
        <f t="shared" si="63"/>
        <v>2186</v>
      </c>
      <c r="P669" s="2">
        <f t="shared" si="60"/>
        <v>2623.2</v>
      </c>
      <c r="Q669" s="2">
        <f t="shared" si="64"/>
        <v>2623.2</v>
      </c>
      <c r="R669" s="18"/>
      <c r="S669" s="21">
        <f t="shared" si="61"/>
        <v>2229.7199999999998</v>
      </c>
      <c r="T669" s="21">
        <f t="shared" si="62"/>
        <v>2229.7199999999998</v>
      </c>
    </row>
    <row r="670" spans="1:20" ht="24" x14ac:dyDescent="0.25">
      <c r="A670" s="4">
        <v>699</v>
      </c>
      <c r="B670" s="4" t="s">
        <v>9</v>
      </c>
      <c r="C670" s="17" t="s">
        <v>1357</v>
      </c>
      <c r="D670" s="17" t="s">
        <v>1358</v>
      </c>
      <c r="E670" s="6">
        <v>2012</v>
      </c>
      <c r="F670" s="5" t="s">
        <v>12</v>
      </c>
      <c r="G670" s="5" t="s">
        <v>13</v>
      </c>
      <c r="H670" s="7" t="s">
        <v>14</v>
      </c>
      <c r="I670" s="5" t="s">
        <v>15</v>
      </c>
      <c r="J670" s="8"/>
      <c r="K670" s="23">
        <v>2</v>
      </c>
      <c r="L670" s="9">
        <v>19985.825000000001</v>
      </c>
      <c r="M670" s="9">
        <v>39971.65</v>
      </c>
      <c r="N670" s="2">
        <v>2938</v>
      </c>
      <c r="O670" s="2">
        <f t="shared" si="63"/>
        <v>5876</v>
      </c>
      <c r="P670" s="2">
        <f t="shared" si="60"/>
        <v>3525.6</v>
      </c>
      <c r="Q670" s="2">
        <f t="shared" si="64"/>
        <v>7051.2</v>
      </c>
      <c r="R670" s="18"/>
      <c r="S670" s="21">
        <f t="shared" si="61"/>
        <v>2996.76</v>
      </c>
      <c r="T670" s="21">
        <f t="shared" si="62"/>
        <v>5993.52</v>
      </c>
    </row>
    <row r="671" spans="1:20" ht="24" x14ac:dyDescent="0.25">
      <c r="A671" s="4">
        <v>700</v>
      </c>
      <c r="B671" s="4" t="s">
        <v>9</v>
      </c>
      <c r="C671" s="17" t="s">
        <v>1359</v>
      </c>
      <c r="D671" s="17" t="s">
        <v>1360</v>
      </c>
      <c r="E671" s="6">
        <v>2012</v>
      </c>
      <c r="F671" s="5" t="s">
        <v>12</v>
      </c>
      <c r="G671" s="5" t="s">
        <v>13</v>
      </c>
      <c r="H671" s="7" t="s">
        <v>14</v>
      </c>
      <c r="I671" s="5" t="s">
        <v>15</v>
      </c>
      <c r="J671" s="8"/>
      <c r="K671" s="23">
        <v>5</v>
      </c>
      <c r="L671" s="9">
        <v>26961.286</v>
      </c>
      <c r="M671" s="9">
        <v>134806.43</v>
      </c>
      <c r="N671" s="2">
        <v>3963</v>
      </c>
      <c r="O671" s="2">
        <f t="shared" si="63"/>
        <v>19815</v>
      </c>
      <c r="P671" s="2">
        <f t="shared" si="60"/>
        <v>4755.5999999999995</v>
      </c>
      <c r="Q671" s="2">
        <f t="shared" si="64"/>
        <v>23778</v>
      </c>
      <c r="R671" s="18"/>
      <c r="S671" s="21">
        <f t="shared" si="61"/>
        <v>4042.2599999999998</v>
      </c>
      <c r="T671" s="21">
        <f t="shared" si="62"/>
        <v>20211.3</v>
      </c>
    </row>
    <row r="672" spans="1:20" ht="24" x14ac:dyDescent="0.25">
      <c r="A672" s="4">
        <v>701</v>
      </c>
      <c r="B672" s="4" t="s">
        <v>9</v>
      </c>
      <c r="C672" s="17" t="s">
        <v>1361</v>
      </c>
      <c r="D672" s="17" t="s">
        <v>1362</v>
      </c>
      <c r="E672" s="6">
        <v>2012</v>
      </c>
      <c r="F672" s="5" t="s">
        <v>12</v>
      </c>
      <c r="G672" s="5" t="s">
        <v>13</v>
      </c>
      <c r="H672" s="7" t="s">
        <v>14</v>
      </c>
      <c r="I672" s="5" t="s">
        <v>15</v>
      </c>
      <c r="J672" s="8"/>
      <c r="K672" s="23">
        <v>1</v>
      </c>
      <c r="L672" s="9">
        <v>31745.9</v>
      </c>
      <c r="M672" s="9">
        <v>31745.9</v>
      </c>
      <c r="N672" s="2">
        <v>4666</v>
      </c>
      <c r="O672" s="2">
        <f t="shared" si="63"/>
        <v>4666</v>
      </c>
      <c r="P672" s="2">
        <f t="shared" si="60"/>
        <v>5599.2</v>
      </c>
      <c r="Q672" s="2">
        <f t="shared" si="64"/>
        <v>5599.2</v>
      </c>
      <c r="R672" s="18"/>
      <c r="S672" s="21">
        <f t="shared" si="61"/>
        <v>4759.32</v>
      </c>
      <c r="T672" s="21">
        <f t="shared" si="62"/>
        <v>4759.32</v>
      </c>
    </row>
    <row r="673" spans="1:20" ht="24" x14ac:dyDescent="0.25">
      <c r="A673" s="4">
        <v>702</v>
      </c>
      <c r="B673" s="4" t="s">
        <v>9</v>
      </c>
      <c r="C673" s="17" t="s">
        <v>1363</v>
      </c>
      <c r="D673" s="17" t="s">
        <v>1364</v>
      </c>
      <c r="E673" s="6">
        <v>2015</v>
      </c>
      <c r="F673" s="5" t="s">
        <v>12</v>
      </c>
      <c r="G673" s="5" t="s">
        <v>13</v>
      </c>
      <c r="H673" s="7" t="s">
        <v>14</v>
      </c>
      <c r="I673" s="5" t="s">
        <v>15</v>
      </c>
      <c r="J673" s="8"/>
      <c r="K673" s="23">
        <v>4</v>
      </c>
      <c r="L673" s="9">
        <v>31745.897499999999</v>
      </c>
      <c r="M673" s="9">
        <v>126983.59</v>
      </c>
      <c r="N673" s="2">
        <v>7985</v>
      </c>
      <c r="O673" s="2">
        <f t="shared" si="63"/>
        <v>31940</v>
      </c>
      <c r="P673" s="2">
        <f t="shared" si="60"/>
        <v>9582</v>
      </c>
      <c r="Q673" s="2">
        <f t="shared" si="64"/>
        <v>38328</v>
      </c>
      <c r="R673" s="18"/>
      <c r="S673" s="21">
        <f t="shared" si="61"/>
        <v>8144.7</v>
      </c>
      <c r="T673" s="21">
        <f t="shared" si="62"/>
        <v>32578.799999999999</v>
      </c>
    </row>
    <row r="674" spans="1:20" ht="24" x14ac:dyDescent="0.25">
      <c r="A674" s="4">
        <v>703</v>
      </c>
      <c r="B674" s="4" t="s">
        <v>9</v>
      </c>
      <c r="C674" s="17" t="s">
        <v>1365</v>
      </c>
      <c r="D674" s="17" t="s">
        <v>1366</v>
      </c>
      <c r="E674" s="6">
        <v>2012</v>
      </c>
      <c r="F674" s="5" t="s">
        <v>12</v>
      </c>
      <c r="G674" s="5" t="s">
        <v>13</v>
      </c>
      <c r="H674" s="7" t="s">
        <v>14</v>
      </c>
      <c r="I674" s="5" t="s">
        <v>15</v>
      </c>
      <c r="J674" s="8"/>
      <c r="K674" s="23">
        <v>5</v>
      </c>
      <c r="L674" s="9">
        <v>31028.526000000002</v>
      </c>
      <c r="M674" s="9">
        <v>155142.63</v>
      </c>
      <c r="N674" s="2">
        <v>4561</v>
      </c>
      <c r="O674" s="2">
        <f t="shared" si="63"/>
        <v>22805</v>
      </c>
      <c r="P674" s="2">
        <f t="shared" si="60"/>
        <v>5473.2</v>
      </c>
      <c r="Q674" s="2">
        <f t="shared" si="64"/>
        <v>27366</v>
      </c>
      <c r="R674" s="18"/>
      <c r="S674" s="21">
        <f t="shared" si="61"/>
        <v>4652.22</v>
      </c>
      <c r="T674" s="21">
        <f t="shared" si="62"/>
        <v>23261.100000000002</v>
      </c>
    </row>
    <row r="675" spans="1:20" ht="24" x14ac:dyDescent="0.25">
      <c r="A675" s="4">
        <v>704</v>
      </c>
      <c r="B675" s="4" t="s">
        <v>9</v>
      </c>
      <c r="C675" s="17" t="s">
        <v>1367</v>
      </c>
      <c r="D675" s="17" t="s">
        <v>1368</v>
      </c>
      <c r="E675" s="6">
        <v>2012</v>
      </c>
      <c r="F675" s="5" t="s">
        <v>12</v>
      </c>
      <c r="G675" s="5" t="s">
        <v>13</v>
      </c>
      <c r="H675" s="7" t="s">
        <v>14</v>
      </c>
      <c r="I675" s="5" t="s">
        <v>15</v>
      </c>
      <c r="J675" s="8"/>
      <c r="K675" s="23">
        <v>5</v>
      </c>
      <c r="L675" s="9">
        <v>3241.82</v>
      </c>
      <c r="M675" s="9">
        <v>16209.1</v>
      </c>
      <c r="N675" s="2">
        <v>476</v>
      </c>
      <c r="O675" s="2">
        <f t="shared" si="63"/>
        <v>2380</v>
      </c>
      <c r="P675" s="2">
        <f t="shared" si="60"/>
        <v>571.19999999999993</v>
      </c>
      <c r="Q675" s="2">
        <f t="shared" si="64"/>
        <v>2856</v>
      </c>
      <c r="R675" s="18"/>
      <c r="S675" s="21">
        <f t="shared" si="61"/>
        <v>485.52</v>
      </c>
      <c r="T675" s="21">
        <f t="shared" si="62"/>
        <v>2427.6</v>
      </c>
    </row>
    <row r="676" spans="1:20" ht="24" x14ac:dyDescent="0.25">
      <c r="A676" s="4">
        <v>705</v>
      </c>
      <c r="B676" s="4" t="s">
        <v>9</v>
      </c>
      <c r="C676" s="17" t="s">
        <v>1369</v>
      </c>
      <c r="D676" s="17" t="s">
        <v>1370</v>
      </c>
      <c r="E676" s="6">
        <v>2012</v>
      </c>
      <c r="F676" s="5" t="s">
        <v>12</v>
      </c>
      <c r="G676" s="5" t="s">
        <v>13</v>
      </c>
      <c r="H676" s="7" t="s">
        <v>14</v>
      </c>
      <c r="I676" s="5" t="s">
        <v>15</v>
      </c>
      <c r="J676" s="8"/>
      <c r="K676" s="23">
        <v>3</v>
      </c>
      <c r="L676" s="9">
        <v>6105.4333333333334</v>
      </c>
      <c r="M676" s="9">
        <v>18316.3</v>
      </c>
      <c r="N676" s="2">
        <v>897</v>
      </c>
      <c r="O676" s="2">
        <f t="shared" si="63"/>
        <v>2691</v>
      </c>
      <c r="P676" s="2">
        <f t="shared" si="60"/>
        <v>1076.3999999999999</v>
      </c>
      <c r="Q676" s="2">
        <f t="shared" si="64"/>
        <v>3229.2</v>
      </c>
      <c r="R676" s="18"/>
      <c r="S676" s="21">
        <f t="shared" si="61"/>
        <v>914.93999999999994</v>
      </c>
      <c r="T676" s="21">
        <f t="shared" si="62"/>
        <v>2744.82</v>
      </c>
    </row>
    <row r="677" spans="1:20" ht="24" x14ac:dyDescent="0.25">
      <c r="A677" s="4">
        <v>706</v>
      </c>
      <c r="B677" s="4" t="s">
        <v>9</v>
      </c>
      <c r="C677" s="17" t="s">
        <v>1371</v>
      </c>
      <c r="D677" s="17" t="s">
        <v>1372</v>
      </c>
      <c r="E677" s="6">
        <v>2012</v>
      </c>
      <c r="F677" s="5" t="s">
        <v>12</v>
      </c>
      <c r="G677" s="5" t="s">
        <v>13</v>
      </c>
      <c r="H677" s="7" t="s">
        <v>14</v>
      </c>
      <c r="I677" s="5" t="s">
        <v>15</v>
      </c>
      <c r="J677" s="8"/>
      <c r="K677" s="23">
        <v>4</v>
      </c>
      <c r="L677" s="9">
        <v>41362.19</v>
      </c>
      <c r="M677" s="9">
        <v>165448.76</v>
      </c>
      <c r="N677" s="2">
        <v>6080</v>
      </c>
      <c r="O677" s="2">
        <f t="shared" si="63"/>
        <v>24320</v>
      </c>
      <c r="P677" s="2">
        <f t="shared" si="60"/>
        <v>7296</v>
      </c>
      <c r="Q677" s="2">
        <f t="shared" si="64"/>
        <v>29184</v>
      </c>
      <c r="R677" s="18"/>
      <c r="S677" s="21">
        <f t="shared" si="61"/>
        <v>6201.5999999999995</v>
      </c>
      <c r="T677" s="21">
        <f t="shared" si="62"/>
        <v>24806.399999999998</v>
      </c>
    </row>
    <row r="678" spans="1:20" ht="48" x14ac:dyDescent="0.25">
      <c r="A678" s="4">
        <v>707</v>
      </c>
      <c r="B678" s="4" t="s">
        <v>9</v>
      </c>
      <c r="C678" s="17" t="s">
        <v>1373</v>
      </c>
      <c r="D678" s="17" t="s">
        <v>1374</v>
      </c>
      <c r="E678" s="6">
        <v>2012</v>
      </c>
      <c r="F678" s="5" t="s">
        <v>12</v>
      </c>
      <c r="G678" s="5" t="s">
        <v>13</v>
      </c>
      <c r="H678" s="7" t="s">
        <v>14</v>
      </c>
      <c r="I678" s="5" t="s">
        <v>15</v>
      </c>
      <c r="J678" s="8"/>
      <c r="K678" s="23">
        <v>4</v>
      </c>
      <c r="L678" s="9">
        <v>49874.154999999999</v>
      </c>
      <c r="M678" s="9">
        <v>199496.62</v>
      </c>
      <c r="N678" s="2">
        <v>7331</v>
      </c>
      <c r="O678" s="2">
        <f t="shared" si="63"/>
        <v>29324</v>
      </c>
      <c r="P678" s="2">
        <f t="shared" si="60"/>
        <v>8797.1999999999989</v>
      </c>
      <c r="Q678" s="2">
        <f t="shared" si="64"/>
        <v>35188.799999999996</v>
      </c>
      <c r="R678" s="18"/>
      <c r="S678" s="21">
        <f t="shared" si="61"/>
        <v>7477.62</v>
      </c>
      <c r="T678" s="21">
        <f t="shared" si="62"/>
        <v>29910.48</v>
      </c>
    </row>
    <row r="679" spans="1:20" ht="24" x14ac:dyDescent="0.25">
      <c r="A679" s="4">
        <v>708</v>
      </c>
      <c r="B679" s="4" t="s">
        <v>9</v>
      </c>
      <c r="C679" s="17" t="s">
        <v>1375</v>
      </c>
      <c r="D679" s="17" t="s">
        <v>1376</v>
      </c>
      <c r="E679" s="6">
        <v>2014</v>
      </c>
      <c r="F679" s="5" t="s">
        <v>12</v>
      </c>
      <c r="G679" s="5" t="s">
        <v>13</v>
      </c>
      <c r="H679" s="7" t="s">
        <v>14</v>
      </c>
      <c r="I679" s="5" t="s">
        <v>15</v>
      </c>
      <c r="J679" s="8"/>
      <c r="K679" s="23">
        <v>1</v>
      </c>
      <c r="L679" s="9">
        <v>37895.11</v>
      </c>
      <c r="M679" s="9">
        <v>37895.11</v>
      </c>
      <c r="N679" s="2">
        <v>10716</v>
      </c>
      <c r="O679" s="2">
        <f t="shared" si="63"/>
        <v>10716</v>
      </c>
      <c r="P679" s="2">
        <f t="shared" si="60"/>
        <v>12859.199999999999</v>
      </c>
      <c r="Q679" s="2">
        <f t="shared" si="64"/>
        <v>12859.199999999999</v>
      </c>
      <c r="R679" s="18"/>
      <c r="S679" s="21">
        <f t="shared" si="61"/>
        <v>10930.319999999998</v>
      </c>
      <c r="T679" s="21">
        <f t="shared" si="62"/>
        <v>10930.319999999998</v>
      </c>
    </row>
    <row r="680" spans="1:20" ht="36" x14ac:dyDescent="0.25">
      <c r="A680" s="4">
        <v>709</v>
      </c>
      <c r="B680" s="4" t="s">
        <v>9</v>
      </c>
      <c r="C680" s="17" t="s">
        <v>1377</v>
      </c>
      <c r="D680" s="17" t="s">
        <v>1378</v>
      </c>
      <c r="E680" s="6">
        <v>2012</v>
      </c>
      <c r="F680" s="5" t="s">
        <v>12</v>
      </c>
      <c r="G680" s="5" t="s">
        <v>13</v>
      </c>
      <c r="H680" s="7" t="s">
        <v>14</v>
      </c>
      <c r="I680" s="5" t="s">
        <v>15</v>
      </c>
      <c r="J680" s="8"/>
      <c r="K680" s="23">
        <v>5</v>
      </c>
      <c r="L680" s="9">
        <v>45571.464</v>
      </c>
      <c r="M680" s="9">
        <v>227857.32</v>
      </c>
      <c r="N680" s="2">
        <v>6698</v>
      </c>
      <c r="O680" s="2">
        <f t="shared" si="63"/>
        <v>33490</v>
      </c>
      <c r="P680" s="2">
        <f t="shared" si="60"/>
        <v>8037.5999999999995</v>
      </c>
      <c r="Q680" s="2">
        <f t="shared" si="64"/>
        <v>40188</v>
      </c>
      <c r="R680" s="18"/>
      <c r="S680" s="21">
        <f t="shared" si="61"/>
        <v>6831.9599999999991</v>
      </c>
      <c r="T680" s="21">
        <f t="shared" si="62"/>
        <v>34159.800000000003</v>
      </c>
    </row>
    <row r="681" spans="1:20" ht="24" x14ac:dyDescent="0.25">
      <c r="A681" s="4">
        <v>710</v>
      </c>
      <c r="B681" s="4" t="s">
        <v>9</v>
      </c>
      <c r="C681" s="17" t="s">
        <v>1379</v>
      </c>
      <c r="D681" s="17" t="s">
        <v>1380</v>
      </c>
      <c r="E681" s="6">
        <v>2012</v>
      </c>
      <c r="F681" s="5" t="s">
        <v>12</v>
      </c>
      <c r="G681" s="5" t="s">
        <v>13</v>
      </c>
      <c r="H681" s="7" t="s">
        <v>14</v>
      </c>
      <c r="I681" s="5" t="s">
        <v>15</v>
      </c>
      <c r="J681" s="8"/>
      <c r="K681" s="23">
        <v>3</v>
      </c>
      <c r="L681" s="9">
        <v>37895.113333333335</v>
      </c>
      <c r="M681" s="9">
        <v>113685.34</v>
      </c>
      <c r="N681" s="2">
        <v>5570</v>
      </c>
      <c r="O681" s="2">
        <f t="shared" si="63"/>
        <v>16710</v>
      </c>
      <c r="P681" s="2">
        <f t="shared" si="60"/>
        <v>6684</v>
      </c>
      <c r="Q681" s="2">
        <f t="shared" si="64"/>
        <v>20052</v>
      </c>
      <c r="R681" s="18"/>
      <c r="S681" s="21">
        <f t="shared" si="61"/>
        <v>5681.4000000000005</v>
      </c>
      <c r="T681" s="21">
        <f t="shared" si="62"/>
        <v>17044.2</v>
      </c>
    </row>
    <row r="682" spans="1:20" ht="24" x14ac:dyDescent="0.25">
      <c r="A682" s="4">
        <v>711</v>
      </c>
      <c r="B682" s="4" t="s">
        <v>9</v>
      </c>
      <c r="C682" s="17" t="s">
        <v>1381</v>
      </c>
      <c r="D682" s="17" t="s">
        <v>1382</v>
      </c>
      <c r="E682" s="6">
        <v>2012</v>
      </c>
      <c r="F682" s="5" t="s">
        <v>12</v>
      </c>
      <c r="G682" s="5" t="s">
        <v>13</v>
      </c>
      <c r="H682" s="7" t="s">
        <v>14</v>
      </c>
      <c r="I682" s="5" t="s">
        <v>15</v>
      </c>
      <c r="J682" s="8"/>
      <c r="K682" s="23">
        <v>4</v>
      </c>
      <c r="L682" s="9">
        <v>1479.2</v>
      </c>
      <c r="M682" s="9">
        <v>4437.6000000000004</v>
      </c>
      <c r="N682" s="2">
        <v>217</v>
      </c>
      <c r="O682" s="2">
        <f t="shared" si="63"/>
        <v>868</v>
      </c>
      <c r="P682" s="2">
        <f t="shared" si="60"/>
        <v>260.39999999999998</v>
      </c>
      <c r="Q682" s="2">
        <f t="shared" si="64"/>
        <v>1041.5999999999999</v>
      </c>
      <c r="R682" s="18"/>
      <c r="S682" s="21">
        <f t="shared" si="61"/>
        <v>221.33999999999997</v>
      </c>
      <c r="T682" s="21">
        <f t="shared" si="62"/>
        <v>885.3599999999999</v>
      </c>
    </row>
    <row r="683" spans="1:20" ht="72" x14ac:dyDescent="0.25">
      <c r="A683" s="4">
        <v>712</v>
      </c>
      <c r="B683" s="4" t="s">
        <v>9</v>
      </c>
      <c r="C683" s="17" t="s">
        <v>1383</v>
      </c>
      <c r="D683" s="17" t="s">
        <v>1384</v>
      </c>
      <c r="E683" s="6">
        <v>2012</v>
      </c>
      <c r="F683" s="5" t="s">
        <v>12</v>
      </c>
      <c r="G683" s="5" t="s">
        <v>13</v>
      </c>
      <c r="H683" s="7" t="s">
        <v>14</v>
      </c>
      <c r="I683" s="5" t="s">
        <v>15</v>
      </c>
      <c r="J683" s="8"/>
      <c r="K683" s="23">
        <f>25-10</f>
        <v>15</v>
      </c>
      <c r="L683" s="9">
        <v>1290.7934482758621</v>
      </c>
      <c r="M683" s="9">
        <f t="shared" ref="M683" si="65">J683*L683</f>
        <v>0</v>
      </c>
      <c r="N683" s="2">
        <v>190</v>
      </c>
      <c r="O683" s="2">
        <f t="shared" si="63"/>
        <v>2850</v>
      </c>
      <c r="P683" s="2">
        <f t="shared" si="60"/>
        <v>228</v>
      </c>
      <c r="Q683" s="2">
        <f t="shared" si="64"/>
        <v>3420</v>
      </c>
      <c r="R683" s="18" t="s">
        <v>1773</v>
      </c>
      <c r="S683" s="21">
        <f t="shared" si="61"/>
        <v>193.79999999999998</v>
      </c>
      <c r="T683" s="21">
        <f t="shared" si="62"/>
        <v>2907.0000000000005</v>
      </c>
    </row>
    <row r="684" spans="1:20" ht="24" x14ac:dyDescent="0.25">
      <c r="A684" s="4">
        <v>714</v>
      </c>
      <c r="B684" s="4" t="s">
        <v>9</v>
      </c>
      <c r="C684" s="17" t="s">
        <v>1385</v>
      </c>
      <c r="D684" s="17" t="s">
        <v>1386</v>
      </c>
      <c r="E684" s="6">
        <v>2012</v>
      </c>
      <c r="F684" s="5" t="s">
        <v>12</v>
      </c>
      <c r="G684" s="5" t="s">
        <v>13</v>
      </c>
      <c r="H684" s="7" t="s">
        <v>14</v>
      </c>
      <c r="I684" s="5" t="s">
        <v>15</v>
      </c>
      <c r="J684" s="8"/>
      <c r="K684" s="23">
        <v>3</v>
      </c>
      <c r="L684" s="9">
        <v>1556.38</v>
      </c>
      <c r="M684" s="9">
        <v>3112.76</v>
      </c>
      <c r="N684" s="2">
        <v>229</v>
      </c>
      <c r="O684" s="2">
        <f t="shared" si="63"/>
        <v>687</v>
      </c>
      <c r="P684" s="2">
        <f t="shared" si="60"/>
        <v>274.8</v>
      </c>
      <c r="Q684" s="2">
        <f t="shared" si="64"/>
        <v>824.4</v>
      </c>
      <c r="R684" s="18"/>
      <c r="S684" s="21">
        <f t="shared" si="61"/>
        <v>233.58</v>
      </c>
      <c r="T684" s="21">
        <f t="shared" si="62"/>
        <v>700.74</v>
      </c>
    </row>
    <row r="685" spans="1:20" ht="24" x14ac:dyDescent="0.25">
      <c r="A685" s="4">
        <v>716</v>
      </c>
      <c r="B685" s="4" t="s">
        <v>9</v>
      </c>
      <c r="C685" s="17" t="s">
        <v>1387</v>
      </c>
      <c r="D685" s="17" t="s">
        <v>1388</v>
      </c>
      <c r="E685" s="6">
        <v>2012</v>
      </c>
      <c r="F685" s="5" t="s">
        <v>12</v>
      </c>
      <c r="G685" s="5" t="s">
        <v>13</v>
      </c>
      <c r="H685" s="7" t="s">
        <v>14</v>
      </c>
      <c r="I685" s="5" t="s">
        <v>15</v>
      </c>
      <c r="J685" s="8"/>
      <c r="K685" s="23">
        <v>37</v>
      </c>
      <c r="L685" s="9">
        <v>1621.4905405405407</v>
      </c>
      <c r="M685" s="9">
        <v>59995.15</v>
      </c>
      <c r="N685" s="2">
        <v>238</v>
      </c>
      <c r="O685" s="2">
        <f t="shared" si="63"/>
        <v>8806</v>
      </c>
      <c r="P685" s="2">
        <f t="shared" si="60"/>
        <v>285.59999999999997</v>
      </c>
      <c r="Q685" s="2">
        <f t="shared" si="64"/>
        <v>10567.199999999999</v>
      </c>
      <c r="R685" s="18"/>
      <c r="S685" s="21">
        <f t="shared" si="61"/>
        <v>242.76</v>
      </c>
      <c r="T685" s="21">
        <f t="shared" si="62"/>
        <v>8982.119999999999</v>
      </c>
    </row>
    <row r="686" spans="1:20" ht="24" x14ac:dyDescent="0.25">
      <c r="A686" s="4">
        <v>717</v>
      </c>
      <c r="B686" s="4" t="s">
        <v>9</v>
      </c>
      <c r="C686" s="17" t="s">
        <v>1389</v>
      </c>
      <c r="D686" s="17" t="s">
        <v>1390</v>
      </c>
      <c r="E686" s="6">
        <v>2012</v>
      </c>
      <c r="F686" s="5" t="s">
        <v>12</v>
      </c>
      <c r="G686" s="5" t="s">
        <v>13</v>
      </c>
      <c r="H686" s="7" t="s">
        <v>14</v>
      </c>
      <c r="I686" s="5" t="s">
        <v>15</v>
      </c>
      <c r="J686" s="8"/>
      <c r="K686" s="23">
        <v>18</v>
      </c>
      <c r="L686" s="9">
        <v>2691.7516666666666</v>
      </c>
      <c r="M686" s="9">
        <v>48451.53</v>
      </c>
      <c r="N686" s="2">
        <v>396</v>
      </c>
      <c r="O686" s="2">
        <f t="shared" si="63"/>
        <v>7128</v>
      </c>
      <c r="P686" s="2">
        <f t="shared" si="60"/>
        <v>475.2</v>
      </c>
      <c r="Q686" s="2">
        <f t="shared" si="64"/>
        <v>8553.6</v>
      </c>
      <c r="R686" s="18"/>
      <c r="S686" s="21">
        <f t="shared" si="61"/>
        <v>403.91999999999996</v>
      </c>
      <c r="T686" s="21">
        <f t="shared" si="62"/>
        <v>7270.56</v>
      </c>
    </row>
    <row r="687" spans="1:20" ht="24" x14ac:dyDescent="0.25">
      <c r="A687" s="4">
        <v>718</v>
      </c>
      <c r="B687" s="4" t="s">
        <v>9</v>
      </c>
      <c r="C687" s="17" t="s">
        <v>1391</v>
      </c>
      <c r="D687" s="17" t="s">
        <v>1392</v>
      </c>
      <c r="E687" s="6">
        <v>2012</v>
      </c>
      <c r="F687" s="5" t="s">
        <v>12</v>
      </c>
      <c r="G687" s="5" t="s">
        <v>13</v>
      </c>
      <c r="H687" s="7" t="s">
        <v>14</v>
      </c>
      <c r="I687" s="5" t="s">
        <v>15</v>
      </c>
      <c r="J687" s="8"/>
      <c r="K687" s="23">
        <v>15</v>
      </c>
      <c r="L687" s="9">
        <v>2302.8966666666665</v>
      </c>
      <c r="M687" s="9">
        <v>34543.449999999997</v>
      </c>
      <c r="N687" s="2">
        <v>338</v>
      </c>
      <c r="O687" s="2">
        <f t="shared" si="63"/>
        <v>5070</v>
      </c>
      <c r="P687" s="2">
        <f t="shared" si="60"/>
        <v>405.59999999999997</v>
      </c>
      <c r="Q687" s="2">
        <f t="shared" si="64"/>
        <v>6084</v>
      </c>
      <c r="R687" s="18"/>
      <c r="S687" s="21">
        <f t="shared" si="61"/>
        <v>344.76</v>
      </c>
      <c r="T687" s="21">
        <f t="shared" si="62"/>
        <v>5171.4000000000005</v>
      </c>
    </row>
    <row r="688" spans="1:20" ht="24" x14ac:dyDescent="0.25">
      <c r="A688" s="4">
        <v>719</v>
      </c>
      <c r="B688" s="4" t="s">
        <v>9</v>
      </c>
      <c r="C688" s="17" t="s">
        <v>1393</v>
      </c>
      <c r="D688" s="17" t="s">
        <v>1394</v>
      </c>
      <c r="E688" s="6">
        <v>2012</v>
      </c>
      <c r="F688" s="5" t="s">
        <v>12</v>
      </c>
      <c r="G688" s="5" t="s">
        <v>13</v>
      </c>
      <c r="H688" s="7" t="s">
        <v>14</v>
      </c>
      <c r="I688" s="5" t="s">
        <v>15</v>
      </c>
      <c r="J688" s="8"/>
      <c r="K688" s="23">
        <v>4</v>
      </c>
      <c r="L688" s="9">
        <v>2719.0524999999998</v>
      </c>
      <c r="M688" s="9">
        <v>10876.21</v>
      </c>
      <c r="N688" s="2">
        <v>400</v>
      </c>
      <c r="O688" s="2">
        <f t="shared" si="63"/>
        <v>1600</v>
      </c>
      <c r="P688" s="2">
        <f t="shared" si="60"/>
        <v>480</v>
      </c>
      <c r="Q688" s="2">
        <f t="shared" si="64"/>
        <v>1920</v>
      </c>
      <c r="R688" s="18"/>
      <c r="S688" s="21">
        <f t="shared" si="61"/>
        <v>408</v>
      </c>
      <c r="T688" s="21">
        <f t="shared" si="62"/>
        <v>1632</v>
      </c>
    </row>
    <row r="689" spans="1:20" ht="24" x14ac:dyDescent="0.25">
      <c r="A689" s="4">
        <v>720</v>
      </c>
      <c r="B689" s="4" t="s">
        <v>9</v>
      </c>
      <c r="C689" s="17" t="s">
        <v>1395</v>
      </c>
      <c r="D689" s="17" t="s">
        <v>1396</v>
      </c>
      <c r="E689" s="6">
        <v>2012</v>
      </c>
      <c r="F689" s="5" t="s">
        <v>12</v>
      </c>
      <c r="G689" s="5" t="s">
        <v>13</v>
      </c>
      <c r="H689" s="7" t="s">
        <v>14</v>
      </c>
      <c r="I689" s="5" t="s">
        <v>15</v>
      </c>
      <c r="J689" s="8"/>
      <c r="K689" s="23">
        <v>1</v>
      </c>
      <c r="L689" s="9">
        <v>1152.81</v>
      </c>
      <c r="M689" s="9">
        <v>1152.81</v>
      </c>
      <c r="N689" s="2">
        <v>169</v>
      </c>
      <c r="O689" s="2">
        <f t="shared" si="63"/>
        <v>169</v>
      </c>
      <c r="P689" s="2">
        <f t="shared" si="60"/>
        <v>202.79999999999998</v>
      </c>
      <c r="Q689" s="2">
        <f t="shared" si="64"/>
        <v>202.79999999999998</v>
      </c>
      <c r="R689" s="18"/>
      <c r="S689" s="21">
        <f t="shared" si="61"/>
        <v>172.38</v>
      </c>
      <c r="T689" s="21">
        <f t="shared" si="62"/>
        <v>172.38</v>
      </c>
    </row>
    <row r="690" spans="1:20" ht="24" x14ac:dyDescent="0.25">
      <c r="A690" s="4">
        <v>721</v>
      </c>
      <c r="B690" s="4" t="s">
        <v>9</v>
      </c>
      <c r="C690" s="17" t="s">
        <v>1397</v>
      </c>
      <c r="D690" s="17" t="s">
        <v>1398</v>
      </c>
      <c r="E690" s="6">
        <v>2012</v>
      </c>
      <c r="F690" s="5" t="s">
        <v>12</v>
      </c>
      <c r="G690" s="5" t="s">
        <v>13</v>
      </c>
      <c r="H690" s="7" t="s">
        <v>14</v>
      </c>
      <c r="I690" s="5" t="s">
        <v>15</v>
      </c>
      <c r="J690" s="8"/>
      <c r="K690" s="23">
        <v>22</v>
      </c>
      <c r="L690" s="9">
        <v>2547.56</v>
      </c>
      <c r="M690" s="9">
        <v>56046.32</v>
      </c>
      <c r="N690" s="2">
        <v>374</v>
      </c>
      <c r="O690" s="2">
        <f t="shared" si="63"/>
        <v>8228</v>
      </c>
      <c r="P690" s="2">
        <f t="shared" si="60"/>
        <v>448.8</v>
      </c>
      <c r="Q690" s="2">
        <f t="shared" si="64"/>
        <v>9873.6</v>
      </c>
      <c r="R690" s="18"/>
      <c r="S690" s="21">
        <f t="shared" si="61"/>
        <v>381.48</v>
      </c>
      <c r="T690" s="21">
        <f t="shared" si="62"/>
        <v>8392.56</v>
      </c>
    </row>
    <row r="691" spans="1:20" ht="24" x14ac:dyDescent="0.25">
      <c r="A691" s="4">
        <v>722</v>
      </c>
      <c r="B691" s="4" t="s">
        <v>9</v>
      </c>
      <c r="C691" s="17" t="s">
        <v>1399</v>
      </c>
      <c r="D691" s="17" t="s">
        <v>1400</v>
      </c>
      <c r="E691" s="6">
        <v>2012</v>
      </c>
      <c r="F691" s="5" t="s">
        <v>12</v>
      </c>
      <c r="G691" s="5" t="s">
        <v>13</v>
      </c>
      <c r="H691" s="7" t="s">
        <v>14</v>
      </c>
      <c r="I691" s="5" t="s">
        <v>15</v>
      </c>
      <c r="J691" s="8"/>
      <c r="K691" s="23">
        <v>4</v>
      </c>
      <c r="L691" s="9">
        <v>2483.5675000000001</v>
      </c>
      <c r="M691" s="9">
        <v>9934.27</v>
      </c>
      <c r="N691" s="2">
        <v>365</v>
      </c>
      <c r="O691" s="2">
        <f t="shared" si="63"/>
        <v>1460</v>
      </c>
      <c r="P691" s="2">
        <f t="shared" si="60"/>
        <v>438</v>
      </c>
      <c r="Q691" s="2">
        <f t="shared" si="64"/>
        <v>1752</v>
      </c>
      <c r="R691" s="18"/>
      <c r="S691" s="21">
        <f t="shared" si="61"/>
        <v>372.3</v>
      </c>
      <c r="T691" s="21">
        <f t="shared" si="62"/>
        <v>1489.2</v>
      </c>
    </row>
    <row r="692" spans="1:20" ht="24" x14ac:dyDescent="0.25">
      <c r="A692" s="4">
        <v>723</v>
      </c>
      <c r="B692" s="4" t="s">
        <v>9</v>
      </c>
      <c r="C692" s="17" t="s">
        <v>1401</v>
      </c>
      <c r="D692" s="17" t="s">
        <v>1402</v>
      </c>
      <c r="E692" s="6">
        <v>2014</v>
      </c>
      <c r="F692" s="5" t="s">
        <v>12</v>
      </c>
      <c r="G692" s="5" t="s">
        <v>13</v>
      </c>
      <c r="H692" s="7" t="s">
        <v>14</v>
      </c>
      <c r="I692" s="5" t="s">
        <v>15</v>
      </c>
      <c r="J692" s="8"/>
      <c r="K692" s="23">
        <v>1</v>
      </c>
      <c r="L692" s="9">
        <v>5324.27</v>
      </c>
      <c r="M692" s="9">
        <v>5324.27</v>
      </c>
      <c r="N692" s="2">
        <v>1506</v>
      </c>
      <c r="O692" s="2">
        <f t="shared" si="63"/>
        <v>1506</v>
      </c>
      <c r="P692" s="2">
        <f t="shared" si="60"/>
        <v>1807.2</v>
      </c>
      <c r="Q692" s="2">
        <f t="shared" si="64"/>
        <v>1807.2</v>
      </c>
      <c r="R692" s="18"/>
      <c r="S692" s="21">
        <f t="shared" si="61"/>
        <v>1536.12</v>
      </c>
      <c r="T692" s="21">
        <f t="shared" si="62"/>
        <v>1536.12</v>
      </c>
    </row>
    <row r="693" spans="1:20" ht="48" x14ac:dyDescent="0.25">
      <c r="A693" s="4">
        <v>724</v>
      </c>
      <c r="B693" s="4" t="s">
        <v>9</v>
      </c>
      <c r="C693" s="17" t="s">
        <v>1403</v>
      </c>
      <c r="D693" s="17" t="s">
        <v>1404</v>
      </c>
      <c r="E693" s="6">
        <v>2012</v>
      </c>
      <c r="F693" s="5" t="s">
        <v>12</v>
      </c>
      <c r="G693" s="5" t="s">
        <v>13</v>
      </c>
      <c r="H693" s="7" t="s">
        <v>14</v>
      </c>
      <c r="I693" s="5" t="s">
        <v>15</v>
      </c>
      <c r="J693" s="8"/>
      <c r="K693" s="23">
        <v>4</v>
      </c>
      <c r="L693" s="9">
        <v>54861.57</v>
      </c>
      <c r="M693" s="9">
        <v>219446.28</v>
      </c>
      <c r="N693" s="2">
        <v>8064</v>
      </c>
      <c r="O693" s="2">
        <f t="shared" si="63"/>
        <v>32256</v>
      </c>
      <c r="P693" s="2">
        <f t="shared" si="60"/>
        <v>9676.7999999999993</v>
      </c>
      <c r="Q693" s="2">
        <f t="shared" si="64"/>
        <v>38707.199999999997</v>
      </c>
      <c r="R693" s="18"/>
      <c r="S693" s="21">
        <f t="shared" si="61"/>
        <v>8225.2799999999988</v>
      </c>
      <c r="T693" s="21">
        <f t="shared" si="62"/>
        <v>32901.119999999995</v>
      </c>
    </row>
    <row r="694" spans="1:20" ht="48" x14ac:dyDescent="0.25">
      <c r="A694" s="4">
        <v>725</v>
      </c>
      <c r="B694" s="4" t="s">
        <v>9</v>
      </c>
      <c r="C694" s="17" t="s">
        <v>1405</v>
      </c>
      <c r="D694" s="17" t="s">
        <v>1406</v>
      </c>
      <c r="E694" s="6">
        <v>2014</v>
      </c>
      <c r="F694" s="5" t="s">
        <v>12</v>
      </c>
      <c r="G694" s="5" t="s">
        <v>13</v>
      </c>
      <c r="H694" s="7" t="s">
        <v>14</v>
      </c>
      <c r="I694" s="5" t="s">
        <v>15</v>
      </c>
      <c r="J694" s="8"/>
      <c r="K694" s="23">
        <v>1</v>
      </c>
      <c r="L694" s="9">
        <v>120343.99</v>
      </c>
      <c r="M694" s="9">
        <v>120343.99</v>
      </c>
      <c r="N694" s="2">
        <v>34030</v>
      </c>
      <c r="O694" s="2">
        <f t="shared" si="63"/>
        <v>34030</v>
      </c>
      <c r="P694" s="2">
        <f t="shared" si="60"/>
        <v>40836</v>
      </c>
      <c r="Q694" s="2">
        <f t="shared" si="64"/>
        <v>40836</v>
      </c>
      <c r="R694" s="18"/>
      <c r="S694" s="21">
        <f t="shared" si="61"/>
        <v>34710.6</v>
      </c>
      <c r="T694" s="21">
        <f t="shared" si="62"/>
        <v>34710.6</v>
      </c>
    </row>
    <row r="695" spans="1:20" ht="48" x14ac:dyDescent="0.25">
      <c r="A695" s="4">
        <v>726</v>
      </c>
      <c r="B695" s="4" t="s">
        <v>9</v>
      </c>
      <c r="C695" s="17" t="s">
        <v>1407</v>
      </c>
      <c r="D695" s="17" t="s">
        <v>1408</v>
      </c>
      <c r="E695" s="6">
        <v>2014</v>
      </c>
      <c r="F695" s="5" t="s">
        <v>12</v>
      </c>
      <c r="G695" s="5" t="s">
        <v>13</v>
      </c>
      <c r="H695" s="7" t="s">
        <v>14</v>
      </c>
      <c r="I695" s="5" t="s">
        <v>15</v>
      </c>
      <c r="J695" s="8"/>
      <c r="K695" s="23">
        <v>1</v>
      </c>
      <c r="L695" s="9">
        <v>155649.03</v>
      </c>
      <c r="M695" s="9">
        <v>155649.03</v>
      </c>
      <c r="N695" s="2">
        <v>44013</v>
      </c>
      <c r="O695" s="2">
        <f t="shared" si="63"/>
        <v>44013</v>
      </c>
      <c r="P695" s="2">
        <f t="shared" si="60"/>
        <v>52815.6</v>
      </c>
      <c r="Q695" s="2">
        <f t="shared" si="64"/>
        <v>52815.6</v>
      </c>
      <c r="R695" s="18"/>
      <c r="S695" s="21">
        <f t="shared" si="61"/>
        <v>44893.259999999995</v>
      </c>
      <c r="T695" s="21">
        <f t="shared" si="62"/>
        <v>44893.259999999995</v>
      </c>
    </row>
    <row r="696" spans="1:20" ht="48" x14ac:dyDescent="0.25">
      <c r="A696" s="4">
        <v>727</v>
      </c>
      <c r="B696" s="4" t="s">
        <v>9</v>
      </c>
      <c r="C696" s="17" t="s">
        <v>1409</v>
      </c>
      <c r="D696" s="17" t="s">
        <v>1410</v>
      </c>
      <c r="E696" s="6">
        <v>2012</v>
      </c>
      <c r="F696" s="5" t="s">
        <v>12</v>
      </c>
      <c r="G696" s="5" t="s">
        <v>13</v>
      </c>
      <c r="H696" s="7" t="s">
        <v>14</v>
      </c>
      <c r="I696" s="5" t="s">
        <v>15</v>
      </c>
      <c r="J696" s="8"/>
      <c r="K696" s="23">
        <v>1</v>
      </c>
      <c r="L696" s="9">
        <v>155649.03</v>
      </c>
      <c r="M696" s="9">
        <v>155649.03</v>
      </c>
      <c r="N696" s="2">
        <v>22878</v>
      </c>
      <c r="O696" s="2">
        <f t="shared" si="63"/>
        <v>22878</v>
      </c>
      <c r="P696" s="2">
        <f t="shared" si="60"/>
        <v>27453.599999999999</v>
      </c>
      <c r="Q696" s="2">
        <f t="shared" si="64"/>
        <v>27453.599999999999</v>
      </c>
      <c r="R696" s="18"/>
      <c r="S696" s="21">
        <f t="shared" si="61"/>
        <v>23335.56</v>
      </c>
      <c r="T696" s="21">
        <f t="shared" si="62"/>
        <v>23335.56</v>
      </c>
    </row>
    <row r="697" spans="1:20" ht="24" x14ac:dyDescent="0.25">
      <c r="A697" s="4">
        <v>728</v>
      </c>
      <c r="B697" s="4" t="s">
        <v>9</v>
      </c>
      <c r="C697" s="17" t="s">
        <v>1411</v>
      </c>
      <c r="D697" s="17" t="s">
        <v>1412</v>
      </c>
      <c r="E697" s="6">
        <v>2012</v>
      </c>
      <c r="F697" s="5" t="s">
        <v>12</v>
      </c>
      <c r="G697" s="5" t="s">
        <v>13</v>
      </c>
      <c r="H697" s="7" t="s">
        <v>14</v>
      </c>
      <c r="I697" s="5" t="s">
        <v>15</v>
      </c>
      <c r="J697" s="8"/>
      <c r="K697" s="23">
        <v>1</v>
      </c>
      <c r="L697" s="9">
        <v>640859.9</v>
      </c>
      <c r="M697" s="9">
        <v>640859.9</v>
      </c>
      <c r="N697" s="2">
        <v>94197</v>
      </c>
      <c r="O697" s="2">
        <f t="shared" si="63"/>
        <v>94197</v>
      </c>
      <c r="P697" s="2">
        <f t="shared" si="60"/>
        <v>113036.4</v>
      </c>
      <c r="Q697" s="2">
        <f t="shared" si="64"/>
        <v>113036.4</v>
      </c>
      <c r="R697" s="18"/>
      <c r="S697" s="21">
        <f t="shared" si="61"/>
        <v>96080.94</v>
      </c>
      <c r="T697" s="21">
        <f t="shared" si="62"/>
        <v>96080.94</v>
      </c>
    </row>
    <row r="698" spans="1:20" ht="24" x14ac:dyDescent="0.25">
      <c r="A698" s="4">
        <v>729</v>
      </c>
      <c r="B698" s="4" t="s">
        <v>9</v>
      </c>
      <c r="C698" s="17" t="s">
        <v>1413</v>
      </c>
      <c r="D698" s="17" t="s">
        <v>1414</v>
      </c>
      <c r="E698" s="6">
        <v>2012</v>
      </c>
      <c r="F698" s="5" t="s">
        <v>12</v>
      </c>
      <c r="G698" s="5" t="s">
        <v>13</v>
      </c>
      <c r="H698" s="7" t="s">
        <v>14</v>
      </c>
      <c r="I698" s="5" t="s">
        <v>15</v>
      </c>
      <c r="J698" s="8"/>
      <c r="K698" s="23">
        <v>1</v>
      </c>
      <c r="L698" s="9">
        <v>653677.1</v>
      </c>
      <c r="M698" s="9">
        <v>653677.1</v>
      </c>
      <c r="N698" s="2">
        <v>96081</v>
      </c>
      <c r="O698" s="2">
        <f t="shared" si="63"/>
        <v>96081</v>
      </c>
      <c r="P698" s="2">
        <f t="shared" si="60"/>
        <v>115297.2</v>
      </c>
      <c r="Q698" s="2">
        <f t="shared" si="64"/>
        <v>115297.2</v>
      </c>
      <c r="R698" s="18"/>
      <c r="S698" s="21">
        <f t="shared" si="61"/>
        <v>98002.62</v>
      </c>
      <c r="T698" s="21">
        <f t="shared" si="62"/>
        <v>98002.62</v>
      </c>
    </row>
    <row r="699" spans="1:20" ht="24" x14ac:dyDescent="0.25">
      <c r="A699" s="4">
        <v>730</v>
      </c>
      <c r="B699" s="4" t="s">
        <v>9</v>
      </c>
      <c r="C699" s="17" t="s">
        <v>1415</v>
      </c>
      <c r="D699" s="17" t="s">
        <v>1416</v>
      </c>
      <c r="E699" s="6">
        <v>2012</v>
      </c>
      <c r="F699" s="5" t="s">
        <v>12</v>
      </c>
      <c r="G699" s="5" t="s">
        <v>13</v>
      </c>
      <c r="H699" s="7" t="s">
        <v>14</v>
      </c>
      <c r="I699" s="5" t="s">
        <v>15</v>
      </c>
      <c r="J699" s="8"/>
      <c r="K699" s="23">
        <v>2</v>
      </c>
      <c r="L699" s="9">
        <v>70526.535000000003</v>
      </c>
      <c r="M699" s="9">
        <v>141053.07</v>
      </c>
      <c r="N699" s="2">
        <v>10366</v>
      </c>
      <c r="O699" s="2">
        <f t="shared" si="63"/>
        <v>20732</v>
      </c>
      <c r="P699" s="2">
        <f t="shared" si="60"/>
        <v>12439.199999999999</v>
      </c>
      <c r="Q699" s="2">
        <f t="shared" si="64"/>
        <v>24878.399999999998</v>
      </c>
      <c r="R699" s="18"/>
      <c r="S699" s="21">
        <f t="shared" si="61"/>
        <v>10573.32</v>
      </c>
      <c r="T699" s="21">
        <f t="shared" si="62"/>
        <v>21146.639999999999</v>
      </c>
    </row>
    <row r="700" spans="1:20" ht="24" x14ac:dyDescent="0.25">
      <c r="A700" s="4">
        <v>731</v>
      </c>
      <c r="B700" s="4" t="s">
        <v>9</v>
      </c>
      <c r="C700" s="17" t="s">
        <v>1417</v>
      </c>
      <c r="D700" s="17" t="s">
        <v>1418</v>
      </c>
      <c r="E700" s="6">
        <v>2012</v>
      </c>
      <c r="F700" s="5" t="s">
        <v>12</v>
      </c>
      <c r="G700" s="5" t="s">
        <v>13</v>
      </c>
      <c r="H700" s="7" t="s">
        <v>14</v>
      </c>
      <c r="I700" s="5" t="s">
        <v>15</v>
      </c>
      <c r="J700" s="8"/>
      <c r="K700" s="23">
        <v>17</v>
      </c>
      <c r="L700" s="9">
        <v>296572.71235294122</v>
      </c>
      <c r="M700" s="9">
        <v>5041736.1100000003</v>
      </c>
      <c r="N700" s="2">
        <v>43592</v>
      </c>
      <c r="O700" s="2">
        <f t="shared" si="63"/>
        <v>741064</v>
      </c>
      <c r="P700" s="2">
        <f t="shared" si="60"/>
        <v>52310.400000000001</v>
      </c>
      <c r="Q700" s="2">
        <f t="shared" si="64"/>
        <v>889276.79999999993</v>
      </c>
      <c r="R700" s="18"/>
      <c r="S700" s="21">
        <f t="shared" si="61"/>
        <v>44463.840000000004</v>
      </c>
      <c r="T700" s="21">
        <f t="shared" si="62"/>
        <v>755885.28</v>
      </c>
    </row>
    <row r="701" spans="1:20" ht="24" x14ac:dyDescent="0.25">
      <c r="A701" s="4">
        <v>732</v>
      </c>
      <c r="B701" s="4" t="s">
        <v>9</v>
      </c>
      <c r="C701" s="17" t="s">
        <v>1419</v>
      </c>
      <c r="D701" s="17" t="s">
        <v>1420</v>
      </c>
      <c r="E701" s="6">
        <v>2012</v>
      </c>
      <c r="F701" s="5" t="s">
        <v>12</v>
      </c>
      <c r="G701" s="5" t="s">
        <v>13</v>
      </c>
      <c r="H701" s="7" t="s">
        <v>14</v>
      </c>
      <c r="I701" s="5" t="s">
        <v>15</v>
      </c>
      <c r="J701" s="8"/>
      <c r="K701" s="23">
        <v>1</v>
      </c>
      <c r="L701" s="9">
        <v>8776.7099999999991</v>
      </c>
      <c r="M701" s="9">
        <v>8776.7099999999991</v>
      </c>
      <c r="N701" s="2">
        <v>1290</v>
      </c>
      <c r="O701" s="2">
        <f t="shared" si="63"/>
        <v>1290</v>
      </c>
      <c r="P701" s="2">
        <f t="shared" si="60"/>
        <v>1548</v>
      </c>
      <c r="Q701" s="2">
        <f t="shared" si="64"/>
        <v>1548</v>
      </c>
      <c r="R701" s="18"/>
      <c r="S701" s="21">
        <f t="shared" si="61"/>
        <v>1315.8</v>
      </c>
      <c r="T701" s="21">
        <f t="shared" si="62"/>
        <v>1315.8</v>
      </c>
    </row>
    <row r="702" spans="1:20" ht="24" x14ac:dyDescent="0.25">
      <c r="A702" s="4">
        <v>736</v>
      </c>
      <c r="B702" s="4" t="s">
        <v>9</v>
      </c>
      <c r="C702" s="17" t="s">
        <v>1421</v>
      </c>
      <c r="D702" s="17" t="s">
        <v>1422</v>
      </c>
      <c r="E702" s="6">
        <v>2012</v>
      </c>
      <c r="F702" s="5" t="s">
        <v>12</v>
      </c>
      <c r="G702" s="5" t="s">
        <v>13</v>
      </c>
      <c r="H702" s="7" t="s">
        <v>14</v>
      </c>
      <c r="I702" s="5" t="s">
        <v>1423</v>
      </c>
      <c r="J702" s="8"/>
      <c r="K702" s="23">
        <v>367.2</v>
      </c>
      <c r="L702" s="9">
        <v>53.80582788671024</v>
      </c>
      <c r="M702" s="9">
        <v>19757.5</v>
      </c>
      <c r="N702" s="2">
        <v>8</v>
      </c>
      <c r="O702" s="2">
        <f t="shared" si="63"/>
        <v>2937.6</v>
      </c>
      <c r="P702" s="2">
        <f t="shared" si="60"/>
        <v>9.6</v>
      </c>
      <c r="Q702" s="2">
        <f t="shared" si="64"/>
        <v>3525.12</v>
      </c>
      <c r="R702" s="18" t="s">
        <v>1746</v>
      </c>
      <c r="S702" s="21">
        <f t="shared" si="61"/>
        <v>8.16</v>
      </c>
      <c r="T702" s="21">
        <f t="shared" si="62"/>
        <v>2996.3519999999999</v>
      </c>
    </row>
    <row r="703" spans="1:20" ht="36" x14ac:dyDescent="0.25">
      <c r="A703" s="4">
        <v>737</v>
      </c>
      <c r="B703" s="4" t="s">
        <v>9</v>
      </c>
      <c r="C703" s="17" t="s">
        <v>1424</v>
      </c>
      <c r="D703" s="17" t="s">
        <v>1425</v>
      </c>
      <c r="E703" s="6">
        <v>2012</v>
      </c>
      <c r="F703" s="5" t="s">
        <v>12</v>
      </c>
      <c r="G703" s="5" t="s">
        <v>13</v>
      </c>
      <c r="H703" s="7" t="s">
        <v>14</v>
      </c>
      <c r="I703" s="5" t="s">
        <v>369</v>
      </c>
      <c r="J703" s="8"/>
      <c r="K703" s="23">
        <v>136.69999999999999</v>
      </c>
      <c r="L703" s="9">
        <v>87.066203365032933</v>
      </c>
      <c r="M703" s="9">
        <v>11901.95</v>
      </c>
      <c r="N703" s="2">
        <v>18</v>
      </c>
      <c r="O703" s="2">
        <f t="shared" si="63"/>
        <v>2460.6</v>
      </c>
      <c r="P703" s="2">
        <f t="shared" si="60"/>
        <v>21.599999999999998</v>
      </c>
      <c r="Q703" s="2">
        <f t="shared" si="64"/>
        <v>2952.72</v>
      </c>
      <c r="R703" s="18" t="s">
        <v>1746</v>
      </c>
      <c r="S703" s="21">
        <f t="shared" si="61"/>
        <v>18.359999999999996</v>
      </c>
      <c r="T703" s="21">
        <f t="shared" si="62"/>
        <v>2509.8119999999999</v>
      </c>
    </row>
    <row r="704" spans="1:20" ht="24" x14ac:dyDescent="0.25">
      <c r="A704" s="4">
        <v>749</v>
      </c>
      <c r="B704" s="4" t="s">
        <v>9</v>
      </c>
      <c r="C704" s="17" t="s">
        <v>1426</v>
      </c>
      <c r="D704" s="17" t="s">
        <v>1427</v>
      </c>
      <c r="E704" s="6">
        <v>2012</v>
      </c>
      <c r="F704" s="5" t="s">
        <v>12</v>
      </c>
      <c r="G704" s="5" t="s">
        <v>13</v>
      </c>
      <c r="H704" s="7" t="s">
        <v>14</v>
      </c>
      <c r="I704" s="5" t="s">
        <v>1423</v>
      </c>
      <c r="J704" s="8"/>
      <c r="K704" s="23">
        <v>8.1199999999999992</v>
      </c>
      <c r="L704" s="9">
        <v>32.544334975369459</v>
      </c>
      <c r="M704" s="19">
        <v>264.26</v>
      </c>
      <c r="N704" s="2">
        <v>7</v>
      </c>
      <c r="O704" s="2">
        <f t="shared" si="63"/>
        <v>56.839999999999996</v>
      </c>
      <c r="P704" s="2">
        <f t="shared" si="60"/>
        <v>8.4</v>
      </c>
      <c r="Q704" s="2">
        <f t="shared" si="64"/>
        <v>68.207999999999998</v>
      </c>
      <c r="R704" s="18"/>
      <c r="S704" s="21">
        <f t="shared" si="61"/>
        <v>7.1400000000000006</v>
      </c>
      <c r="T704" s="21">
        <f t="shared" si="62"/>
        <v>57.976800000000004</v>
      </c>
    </row>
    <row r="705" spans="1:20" ht="48" x14ac:dyDescent="0.25">
      <c r="A705" s="4">
        <v>758</v>
      </c>
      <c r="B705" s="4" t="s">
        <v>9</v>
      </c>
      <c r="C705" s="17" t="s">
        <v>1428</v>
      </c>
      <c r="D705" s="17" t="s">
        <v>1429</v>
      </c>
      <c r="E705" s="6">
        <v>2012</v>
      </c>
      <c r="F705" s="5" t="s">
        <v>12</v>
      </c>
      <c r="G705" s="5" t="s">
        <v>13</v>
      </c>
      <c r="H705" s="7" t="s">
        <v>14</v>
      </c>
      <c r="I705" s="5" t="s">
        <v>15</v>
      </c>
      <c r="J705" s="8"/>
      <c r="K705" s="23">
        <v>4</v>
      </c>
      <c r="L705" s="9">
        <v>475587.95500000002</v>
      </c>
      <c r="M705" s="9">
        <v>1902351.82</v>
      </c>
      <c r="N705" s="2">
        <v>69904</v>
      </c>
      <c r="O705" s="2">
        <f t="shared" si="63"/>
        <v>279616</v>
      </c>
      <c r="P705" s="2">
        <f t="shared" ref="P705:P768" si="66">N705*1.2</f>
        <v>83884.800000000003</v>
      </c>
      <c r="Q705" s="2">
        <f t="shared" si="64"/>
        <v>335539.20000000001</v>
      </c>
      <c r="R705" s="18"/>
      <c r="S705" s="21">
        <f t="shared" ref="S705:S768" si="67">P705/100*85</f>
        <v>71302.080000000002</v>
      </c>
      <c r="T705" s="21">
        <f t="shared" ref="T705:T768" si="68">Q705/100*85</f>
        <v>285208.32000000001</v>
      </c>
    </row>
    <row r="706" spans="1:20" ht="48" x14ac:dyDescent="0.25">
      <c r="A706" s="4">
        <v>759</v>
      </c>
      <c r="B706" s="4" t="s">
        <v>9</v>
      </c>
      <c r="C706" s="17" t="s">
        <v>1430</v>
      </c>
      <c r="D706" s="17" t="s">
        <v>1431</v>
      </c>
      <c r="E706" s="6">
        <v>2012</v>
      </c>
      <c r="F706" s="5" t="s">
        <v>12</v>
      </c>
      <c r="G706" s="5" t="s">
        <v>13</v>
      </c>
      <c r="H706" s="7" t="s">
        <v>14</v>
      </c>
      <c r="I706" s="5" t="s">
        <v>15</v>
      </c>
      <c r="J706" s="8"/>
      <c r="K706" s="23">
        <v>1</v>
      </c>
      <c r="L706" s="9">
        <v>402305.37</v>
      </c>
      <c r="M706" s="9">
        <v>402305.37</v>
      </c>
      <c r="N706" s="2">
        <v>59133</v>
      </c>
      <c r="O706" s="2">
        <f t="shared" si="63"/>
        <v>59133</v>
      </c>
      <c r="P706" s="2">
        <f t="shared" si="66"/>
        <v>70959.599999999991</v>
      </c>
      <c r="Q706" s="2">
        <f t="shared" si="64"/>
        <v>70959.599999999991</v>
      </c>
      <c r="R706" s="18"/>
      <c r="S706" s="21">
        <f t="shared" si="67"/>
        <v>60315.659999999989</v>
      </c>
      <c r="T706" s="21">
        <f t="shared" si="68"/>
        <v>60315.659999999989</v>
      </c>
    </row>
    <row r="707" spans="1:20" ht="48" x14ac:dyDescent="0.25">
      <c r="A707" s="4">
        <v>760</v>
      </c>
      <c r="B707" s="4" t="s">
        <v>9</v>
      </c>
      <c r="C707" s="17" t="s">
        <v>1432</v>
      </c>
      <c r="D707" s="17" t="s">
        <v>1433</v>
      </c>
      <c r="E707" s="6">
        <v>2012</v>
      </c>
      <c r="F707" s="5" t="s">
        <v>12</v>
      </c>
      <c r="G707" s="5" t="s">
        <v>13</v>
      </c>
      <c r="H707" s="7" t="s">
        <v>14</v>
      </c>
      <c r="I707" s="5" t="s">
        <v>15</v>
      </c>
      <c r="J707" s="8"/>
      <c r="K707" s="23">
        <v>2</v>
      </c>
      <c r="L707" s="9">
        <v>330223.28999999998</v>
      </c>
      <c r="M707" s="9">
        <v>660446.57999999996</v>
      </c>
      <c r="N707" s="2">
        <v>48538</v>
      </c>
      <c r="O707" s="2">
        <f t="shared" ref="O707:O770" si="69">N707*K707</f>
        <v>97076</v>
      </c>
      <c r="P707" s="2">
        <f t="shared" si="66"/>
        <v>58245.599999999999</v>
      </c>
      <c r="Q707" s="2">
        <f t="shared" ref="Q707:Q770" si="70">O707*1.2</f>
        <v>116491.2</v>
      </c>
      <c r="R707" s="18"/>
      <c r="S707" s="21">
        <f t="shared" si="67"/>
        <v>49508.76</v>
      </c>
      <c r="T707" s="21">
        <f t="shared" si="68"/>
        <v>99017.52</v>
      </c>
    </row>
    <row r="708" spans="1:20" ht="60" x14ac:dyDescent="0.25">
      <c r="A708" s="4">
        <v>766</v>
      </c>
      <c r="B708" s="4" t="s">
        <v>9</v>
      </c>
      <c r="C708" s="17" t="s">
        <v>1434</v>
      </c>
      <c r="D708" s="17" t="s">
        <v>1435</v>
      </c>
      <c r="E708" s="6">
        <v>2012</v>
      </c>
      <c r="F708" s="5" t="s">
        <v>12</v>
      </c>
      <c r="G708" s="5" t="s">
        <v>13</v>
      </c>
      <c r="H708" s="7" t="s">
        <v>14</v>
      </c>
      <c r="I708" s="5" t="s">
        <v>369</v>
      </c>
      <c r="J708" s="8"/>
      <c r="K708" s="23">
        <v>110</v>
      </c>
      <c r="L708" s="9">
        <v>90.592636363636373</v>
      </c>
      <c r="M708" s="9">
        <v>9965.19</v>
      </c>
      <c r="N708" s="2">
        <v>13</v>
      </c>
      <c r="O708" s="2">
        <f t="shared" si="69"/>
        <v>1430</v>
      </c>
      <c r="P708" s="2">
        <f t="shared" si="66"/>
        <v>15.6</v>
      </c>
      <c r="Q708" s="2">
        <f t="shared" si="70"/>
        <v>1716</v>
      </c>
      <c r="R708" s="18"/>
      <c r="S708" s="21">
        <f t="shared" si="67"/>
        <v>13.26</v>
      </c>
      <c r="T708" s="21">
        <f t="shared" si="68"/>
        <v>1458.6</v>
      </c>
    </row>
    <row r="709" spans="1:20" ht="24" x14ac:dyDescent="0.25">
      <c r="A709" s="4">
        <v>768</v>
      </c>
      <c r="B709" s="4" t="s">
        <v>9</v>
      </c>
      <c r="C709" s="17" t="s">
        <v>1436</v>
      </c>
      <c r="D709" s="17" t="s">
        <v>1437</v>
      </c>
      <c r="E709" s="6">
        <v>2014</v>
      </c>
      <c r="F709" s="5" t="s">
        <v>12</v>
      </c>
      <c r="G709" s="5" t="s">
        <v>13</v>
      </c>
      <c r="H709" s="7" t="s">
        <v>14</v>
      </c>
      <c r="I709" s="5" t="s">
        <v>15</v>
      </c>
      <c r="J709" s="8"/>
      <c r="K709" s="23">
        <v>1</v>
      </c>
      <c r="L709" s="9">
        <v>13799.17</v>
      </c>
      <c r="M709" s="9">
        <v>13799.17</v>
      </c>
      <c r="N709" s="2">
        <v>3902</v>
      </c>
      <c r="O709" s="2">
        <f t="shared" si="69"/>
        <v>3902</v>
      </c>
      <c r="P709" s="2">
        <f t="shared" si="66"/>
        <v>4682.3999999999996</v>
      </c>
      <c r="Q709" s="2">
        <f t="shared" si="70"/>
        <v>4682.3999999999996</v>
      </c>
      <c r="R709" s="18"/>
      <c r="S709" s="21">
        <f t="shared" si="67"/>
        <v>3980.04</v>
      </c>
      <c r="T709" s="21">
        <f t="shared" si="68"/>
        <v>3980.04</v>
      </c>
    </row>
    <row r="710" spans="1:20" ht="24" x14ac:dyDescent="0.25">
      <c r="A710" s="4">
        <v>769</v>
      </c>
      <c r="B710" s="4" t="s">
        <v>9</v>
      </c>
      <c r="C710" s="17" t="s">
        <v>1438</v>
      </c>
      <c r="D710" s="17" t="s">
        <v>1439</v>
      </c>
      <c r="E710" s="6">
        <v>2012</v>
      </c>
      <c r="F710" s="5" t="s">
        <v>12</v>
      </c>
      <c r="G710" s="5" t="s">
        <v>13</v>
      </c>
      <c r="H710" s="7" t="s">
        <v>14</v>
      </c>
      <c r="I710" s="5" t="s">
        <v>15</v>
      </c>
      <c r="J710" s="8"/>
      <c r="K710" s="23">
        <v>1</v>
      </c>
      <c r="L710" s="9">
        <v>2839.23</v>
      </c>
      <c r="M710" s="9">
        <v>2839.23</v>
      </c>
      <c r="N710" s="2">
        <v>417</v>
      </c>
      <c r="O710" s="2">
        <f t="shared" si="69"/>
        <v>417</v>
      </c>
      <c r="P710" s="2">
        <f t="shared" si="66"/>
        <v>500.4</v>
      </c>
      <c r="Q710" s="2">
        <f t="shared" si="70"/>
        <v>500.4</v>
      </c>
      <c r="R710" s="18"/>
      <c r="S710" s="21">
        <f t="shared" si="67"/>
        <v>425.34</v>
      </c>
      <c r="T710" s="21">
        <f t="shared" si="68"/>
        <v>425.34</v>
      </c>
    </row>
    <row r="711" spans="1:20" ht="24" x14ac:dyDescent="0.25">
      <c r="A711" s="4">
        <v>770</v>
      </c>
      <c r="B711" s="4" t="s">
        <v>9</v>
      </c>
      <c r="C711" s="17" t="s">
        <v>1440</v>
      </c>
      <c r="D711" s="17" t="s">
        <v>1441</v>
      </c>
      <c r="E711" s="6">
        <v>2012</v>
      </c>
      <c r="F711" s="5" t="s">
        <v>12</v>
      </c>
      <c r="G711" s="5" t="s">
        <v>13</v>
      </c>
      <c r="H711" s="7" t="s">
        <v>14</v>
      </c>
      <c r="I711" s="5" t="s">
        <v>15</v>
      </c>
      <c r="J711" s="8"/>
      <c r="K711" s="23">
        <v>1</v>
      </c>
      <c r="L711" s="9">
        <v>6086.56</v>
      </c>
      <c r="M711" s="9">
        <v>6086.56</v>
      </c>
      <c r="N711" s="2">
        <v>895</v>
      </c>
      <c r="O711" s="2">
        <f t="shared" si="69"/>
        <v>895</v>
      </c>
      <c r="P711" s="2">
        <f t="shared" si="66"/>
        <v>1074</v>
      </c>
      <c r="Q711" s="2">
        <f t="shared" si="70"/>
        <v>1074</v>
      </c>
      <c r="R711" s="18"/>
      <c r="S711" s="21">
        <f t="shared" si="67"/>
        <v>912.9</v>
      </c>
      <c r="T711" s="21">
        <f t="shared" si="68"/>
        <v>912.9</v>
      </c>
    </row>
    <row r="712" spans="1:20" ht="36" x14ac:dyDescent="0.25">
      <c r="A712" s="4">
        <v>771</v>
      </c>
      <c r="B712" s="4" t="s">
        <v>9</v>
      </c>
      <c r="C712" s="17" t="s">
        <v>1442</v>
      </c>
      <c r="D712" s="17" t="s">
        <v>1443</v>
      </c>
      <c r="E712" s="6">
        <v>2010</v>
      </c>
      <c r="F712" s="5" t="s">
        <v>12</v>
      </c>
      <c r="G712" s="5" t="s">
        <v>13</v>
      </c>
      <c r="H712" s="7" t="s">
        <v>14</v>
      </c>
      <c r="I712" s="5" t="s">
        <v>15</v>
      </c>
      <c r="J712" s="8"/>
      <c r="K712" s="23">
        <v>2</v>
      </c>
      <c r="L712" s="9">
        <v>802.48500000000001</v>
      </c>
      <c r="M712" s="9">
        <v>1604.97</v>
      </c>
      <c r="N712" s="2">
        <v>98</v>
      </c>
      <c r="O712" s="2">
        <f t="shared" si="69"/>
        <v>196</v>
      </c>
      <c r="P712" s="2">
        <f t="shared" si="66"/>
        <v>117.6</v>
      </c>
      <c r="Q712" s="2">
        <f t="shared" si="70"/>
        <v>235.2</v>
      </c>
      <c r="R712" s="18"/>
      <c r="S712" s="21">
        <f t="shared" si="67"/>
        <v>99.96</v>
      </c>
      <c r="T712" s="21">
        <f t="shared" si="68"/>
        <v>199.92</v>
      </c>
    </row>
    <row r="713" spans="1:20" ht="36" x14ac:dyDescent="0.25">
      <c r="A713" s="4">
        <v>772</v>
      </c>
      <c r="B713" s="4" t="s">
        <v>9</v>
      </c>
      <c r="C713" s="17" t="s">
        <v>1444</v>
      </c>
      <c r="D713" s="17" t="s">
        <v>1445</v>
      </c>
      <c r="E713" s="6">
        <v>2014</v>
      </c>
      <c r="F713" s="5" t="s">
        <v>12</v>
      </c>
      <c r="G713" s="5" t="s">
        <v>13</v>
      </c>
      <c r="H713" s="7" t="s">
        <v>14</v>
      </c>
      <c r="I713" s="5" t="s">
        <v>51</v>
      </c>
      <c r="J713" s="8"/>
      <c r="K713" s="23">
        <v>8</v>
      </c>
      <c r="L713" s="9">
        <v>16093.471250000001</v>
      </c>
      <c r="M713" s="9">
        <v>128747.77</v>
      </c>
      <c r="N713" s="2">
        <v>4551</v>
      </c>
      <c r="O713" s="2">
        <f t="shared" si="69"/>
        <v>36408</v>
      </c>
      <c r="P713" s="2">
        <f t="shared" si="66"/>
        <v>5461.2</v>
      </c>
      <c r="Q713" s="2">
        <f t="shared" si="70"/>
        <v>43689.599999999999</v>
      </c>
      <c r="R713" s="18"/>
      <c r="S713" s="21">
        <f t="shared" si="67"/>
        <v>4642.0199999999995</v>
      </c>
      <c r="T713" s="21">
        <f t="shared" si="68"/>
        <v>37136.159999999996</v>
      </c>
    </row>
    <row r="714" spans="1:20" ht="24" x14ac:dyDescent="0.25">
      <c r="A714" s="4">
        <v>773</v>
      </c>
      <c r="B714" s="4" t="s">
        <v>9</v>
      </c>
      <c r="C714" s="17" t="s">
        <v>1446</v>
      </c>
      <c r="D714" s="17" t="s">
        <v>1447</v>
      </c>
      <c r="E714" s="6">
        <v>2014</v>
      </c>
      <c r="F714" s="5" t="s">
        <v>12</v>
      </c>
      <c r="G714" s="5" t="s">
        <v>13</v>
      </c>
      <c r="H714" s="7" t="s">
        <v>14</v>
      </c>
      <c r="I714" s="5" t="s">
        <v>15</v>
      </c>
      <c r="J714" s="8"/>
      <c r="K714" s="23">
        <v>1</v>
      </c>
      <c r="L714" s="9">
        <v>8241.17</v>
      </c>
      <c r="M714" s="9">
        <v>8241.17</v>
      </c>
      <c r="N714" s="2">
        <v>2330</v>
      </c>
      <c r="O714" s="2">
        <f t="shared" si="69"/>
        <v>2330</v>
      </c>
      <c r="P714" s="2">
        <f t="shared" si="66"/>
        <v>2796</v>
      </c>
      <c r="Q714" s="2">
        <f t="shared" si="70"/>
        <v>2796</v>
      </c>
      <c r="R714" s="18"/>
      <c r="S714" s="21">
        <f t="shared" si="67"/>
        <v>2376.6</v>
      </c>
      <c r="T714" s="21">
        <f t="shared" si="68"/>
        <v>2376.6</v>
      </c>
    </row>
    <row r="715" spans="1:20" ht="36" x14ac:dyDescent="0.25">
      <c r="A715" s="4">
        <v>774</v>
      </c>
      <c r="B715" s="4" t="s">
        <v>9</v>
      </c>
      <c r="C715" s="17" t="s">
        <v>1448</v>
      </c>
      <c r="D715" s="17" t="s">
        <v>1449</v>
      </c>
      <c r="E715" s="6">
        <v>2014</v>
      </c>
      <c r="F715" s="5" t="s">
        <v>12</v>
      </c>
      <c r="G715" s="5" t="s">
        <v>13</v>
      </c>
      <c r="H715" s="7" t="s">
        <v>14</v>
      </c>
      <c r="I715" s="5" t="s">
        <v>15</v>
      </c>
      <c r="J715" s="8"/>
      <c r="K715" s="23">
        <v>34</v>
      </c>
      <c r="L715" s="9">
        <v>16499.868823529414</v>
      </c>
      <c r="M715" s="9">
        <v>560995.54</v>
      </c>
      <c r="N715" s="2">
        <v>4666</v>
      </c>
      <c r="O715" s="2">
        <f t="shared" si="69"/>
        <v>158644</v>
      </c>
      <c r="P715" s="2">
        <f t="shared" si="66"/>
        <v>5599.2</v>
      </c>
      <c r="Q715" s="2">
        <f t="shared" si="70"/>
        <v>190372.8</v>
      </c>
      <c r="R715" s="18"/>
      <c r="S715" s="21">
        <f t="shared" si="67"/>
        <v>4759.32</v>
      </c>
      <c r="T715" s="21">
        <f t="shared" si="68"/>
        <v>161816.87999999998</v>
      </c>
    </row>
    <row r="716" spans="1:20" ht="24" x14ac:dyDescent="0.25">
      <c r="A716" s="4">
        <v>775</v>
      </c>
      <c r="B716" s="4" t="s">
        <v>9</v>
      </c>
      <c r="C716" s="17" t="s">
        <v>1450</v>
      </c>
      <c r="D716" s="17" t="s">
        <v>1451</v>
      </c>
      <c r="E716" s="6">
        <v>2012</v>
      </c>
      <c r="F716" s="5" t="s">
        <v>12</v>
      </c>
      <c r="G716" s="5" t="s">
        <v>13</v>
      </c>
      <c r="H716" s="7" t="s">
        <v>14</v>
      </c>
      <c r="I716" s="5" t="s">
        <v>15</v>
      </c>
      <c r="J716" s="8"/>
      <c r="K716" s="23">
        <v>5</v>
      </c>
      <c r="L716" s="9">
        <v>3189.1419999999998</v>
      </c>
      <c r="M716" s="9">
        <v>15945.71</v>
      </c>
      <c r="N716" s="2">
        <v>469</v>
      </c>
      <c r="O716" s="2">
        <f t="shared" si="69"/>
        <v>2345</v>
      </c>
      <c r="P716" s="2">
        <f t="shared" si="66"/>
        <v>562.79999999999995</v>
      </c>
      <c r="Q716" s="2">
        <f t="shared" si="70"/>
        <v>2814</v>
      </c>
      <c r="R716" s="18"/>
      <c r="S716" s="21">
        <f t="shared" si="67"/>
        <v>478.37999999999994</v>
      </c>
      <c r="T716" s="21">
        <f t="shared" si="68"/>
        <v>2391.9</v>
      </c>
    </row>
    <row r="717" spans="1:20" ht="24" x14ac:dyDescent="0.25">
      <c r="A717" s="4">
        <v>776</v>
      </c>
      <c r="B717" s="4" t="s">
        <v>9</v>
      </c>
      <c r="C717" s="17" t="s">
        <v>1452</v>
      </c>
      <c r="D717" s="17" t="s">
        <v>1453</v>
      </c>
      <c r="E717" s="6">
        <v>2012</v>
      </c>
      <c r="F717" s="5" t="s">
        <v>12</v>
      </c>
      <c r="G717" s="5" t="s">
        <v>13</v>
      </c>
      <c r="H717" s="7" t="s">
        <v>14</v>
      </c>
      <c r="I717" s="5" t="s">
        <v>15</v>
      </c>
      <c r="J717" s="8"/>
      <c r="K717" s="23">
        <v>6</v>
      </c>
      <c r="L717" s="9">
        <v>5310.4916666666668</v>
      </c>
      <c r="M717" s="9">
        <v>31862.95</v>
      </c>
      <c r="N717" s="2">
        <v>781</v>
      </c>
      <c r="O717" s="2">
        <f t="shared" si="69"/>
        <v>4686</v>
      </c>
      <c r="P717" s="2">
        <f t="shared" si="66"/>
        <v>937.19999999999993</v>
      </c>
      <c r="Q717" s="2">
        <f t="shared" si="70"/>
        <v>5623.2</v>
      </c>
      <c r="R717" s="18"/>
      <c r="S717" s="21">
        <f t="shared" si="67"/>
        <v>796.62</v>
      </c>
      <c r="T717" s="21">
        <f t="shared" si="68"/>
        <v>4779.72</v>
      </c>
    </row>
    <row r="718" spans="1:20" ht="24" x14ac:dyDescent="0.25">
      <c r="A718" s="4">
        <v>777</v>
      </c>
      <c r="B718" s="4" t="s">
        <v>9</v>
      </c>
      <c r="C718" s="17" t="s">
        <v>1454</v>
      </c>
      <c r="D718" s="17" t="s">
        <v>1453</v>
      </c>
      <c r="E718" s="6">
        <v>2012</v>
      </c>
      <c r="F718" s="5" t="s">
        <v>12</v>
      </c>
      <c r="G718" s="5" t="s">
        <v>13</v>
      </c>
      <c r="H718" s="7" t="s">
        <v>14</v>
      </c>
      <c r="I718" s="5" t="s">
        <v>15</v>
      </c>
      <c r="J718" s="8"/>
      <c r="K718" s="23">
        <v>2</v>
      </c>
      <c r="L718" s="9">
        <v>5310.49</v>
      </c>
      <c r="M718" s="9">
        <v>10620.98</v>
      </c>
      <c r="N718" s="2">
        <v>781</v>
      </c>
      <c r="O718" s="2">
        <f t="shared" si="69"/>
        <v>1562</v>
      </c>
      <c r="P718" s="2">
        <f t="shared" si="66"/>
        <v>937.19999999999993</v>
      </c>
      <c r="Q718" s="2">
        <f t="shared" si="70"/>
        <v>1874.3999999999999</v>
      </c>
      <c r="R718" s="18"/>
      <c r="S718" s="21">
        <f t="shared" si="67"/>
        <v>796.62</v>
      </c>
      <c r="T718" s="21">
        <f t="shared" si="68"/>
        <v>1593.24</v>
      </c>
    </row>
    <row r="719" spans="1:20" ht="24" x14ac:dyDescent="0.25">
      <c r="A719" s="4">
        <v>778</v>
      </c>
      <c r="B719" s="4" t="s">
        <v>9</v>
      </c>
      <c r="C719" s="17" t="s">
        <v>1455</v>
      </c>
      <c r="D719" s="17" t="s">
        <v>1456</v>
      </c>
      <c r="E719" s="6">
        <v>2015</v>
      </c>
      <c r="F719" s="5" t="s">
        <v>12</v>
      </c>
      <c r="G719" s="5" t="s">
        <v>13</v>
      </c>
      <c r="H719" s="7" t="s">
        <v>14</v>
      </c>
      <c r="I719" s="5" t="s">
        <v>15</v>
      </c>
      <c r="J719" s="8"/>
      <c r="K719" s="23">
        <v>1</v>
      </c>
      <c r="L719" s="9">
        <v>6616.65</v>
      </c>
      <c r="M719" s="9">
        <v>6616.65</v>
      </c>
      <c r="N719" s="2">
        <v>1664</v>
      </c>
      <c r="O719" s="2">
        <f t="shared" si="69"/>
        <v>1664</v>
      </c>
      <c r="P719" s="2">
        <f t="shared" si="66"/>
        <v>1996.8</v>
      </c>
      <c r="Q719" s="2">
        <f t="shared" si="70"/>
        <v>1996.8</v>
      </c>
      <c r="R719" s="18"/>
      <c r="S719" s="21">
        <f t="shared" si="67"/>
        <v>1697.28</v>
      </c>
      <c r="T719" s="21">
        <f t="shared" si="68"/>
        <v>1697.28</v>
      </c>
    </row>
    <row r="720" spans="1:20" ht="36" x14ac:dyDescent="0.25">
      <c r="A720" s="4">
        <v>779</v>
      </c>
      <c r="B720" s="4" t="s">
        <v>9</v>
      </c>
      <c r="C720" s="17" t="s">
        <v>1457</v>
      </c>
      <c r="D720" s="17" t="s">
        <v>1458</v>
      </c>
      <c r="E720" s="6">
        <v>2015</v>
      </c>
      <c r="F720" s="5" t="s">
        <v>12</v>
      </c>
      <c r="G720" s="5" t="s">
        <v>13</v>
      </c>
      <c r="H720" s="7" t="s">
        <v>14</v>
      </c>
      <c r="I720" s="5" t="s">
        <v>15</v>
      </c>
      <c r="J720" s="8"/>
      <c r="K720" s="23">
        <v>10</v>
      </c>
      <c r="L720" s="9">
        <v>682.58600000000001</v>
      </c>
      <c r="M720" s="9">
        <v>6825.86</v>
      </c>
      <c r="N720" s="2">
        <v>172</v>
      </c>
      <c r="O720" s="2">
        <f t="shared" si="69"/>
        <v>1720</v>
      </c>
      <c r="P720" s="2">
        <f t="shared" si="66"/>
        <v>206.4</v>
      </c>
      <c r="Q720" s="2">
        <f t="shared" si="70"/>
        <v>2064</v>
      </c>
      <c r="R720" s="18"/>
      <c r="S720" s="21">
        <f t="shared" si="67"/>
        <v>175.44</v>
      </c>
      <c r="T720" s="21">
        <f t="shared" si="68"/>
        <v>1754.4</v>
      </c>
    </row>
    <row r="721" spans="1:20" ht="24" x14ac:dyDescent="0.25">
      <c r="A721" s="4">
        <v>780</v>
      </c>
      <c r="B721" s="4" t="s">
        <v>9</v>
      </c>
      <c r="C721" s="17" t="s">
        <v>1459</v>
      </c>
      <c r="D721" s="17" t="s">
        <v>1460</v>
      </c>
      <c r="E721" s="6">
        <v>2012</v>
      </c>
      <c r="F721" s="5" t="s">
        <v>12</v>
      </c>
      <c r="G721" s="5" t="s">
        <v>13</v>
      </c>
      <c r="H721" s="7" t="s">
        <v>14</v>
      </c>
      <c r="I721" s="5" t="s">
        <v>15</v>
      </c>
      <c r="J721" s="8"/>
      <c r="K721" s="23">
        <v>1</v>
      </c>
      <c r="L721" s="9">
        <v>20597.099999999999</v>
      </c>
      <c r="M721" s="9">
        <v>20597.099999999999</v>
      </c>
      <c r="N721" s="2">
        <v>3027</v>
      </c>
      <c r="O721" s="2">
        <f t="shared" si="69"/>
        <v>3027</v>
      </c>
      <c r="P721" s="2">
        <f t="shared" si="66"/>
        <v>3632.4</v>
      </c>
      <c r="Q721" s="2">
        <f t="shared" si="70"/>
        <v>3632.4</v>
      </c>
      <c r="R721" s="18"/>
      <c r="S721" s="21">
        <f t="shared" si="67"/>
        <v>3087.54</v>
      </c>
      <c r="T721" s="21">
        <f t="shared" si="68"/>
        <v>3087.54</v>
      </c>
    </row>
    <row r="722" spans="1:20" ht="24" x14ac:dyDescent="0.25">
      <c r="A722" s="4">
        <v>781</v>
      </c>
      <c r="B722" s="4" t="s">
        <v>9</v>
      </c>
      <c r="C722" s="17" t="s">
        <v>1461</v>
      </c>
      <c r="D722" s="17" t="s">
        <v>1462</v>
      </c>
      <c r="E722" s="6">
        <v>2012</v>
      </c>
      <c r="F722" s="5" t="s">
        <v>12</v>
      </c>
      <c r="G722" s="5" t="s">
        <v>13</v>
      </c>
      <c r="H722" s="7" t="s">
        <v>14</v>
      </c>
      <c r="I722" s="5" t="s">
        <v>15</v>
      </c>
      <c r="J722" s="8"/>
      <c r="K722" s="23">
        <v>3</v>
      </c>
      <c r="L722" s="9">
        <v>42461.919999999998</v>
      </c>
      <c r="M722" s="9">
        <v>127385.76</v>
      </c>
      <c r="N722" s="2">
        <v>6241</v>
      </c>
      <c r="O722" s="2">
        <f t="shared" si="69"/>
        <v>18723</v>
      </c>
      <c r="P722" s="2">
        <f t="shared" si="66"/>
        <v>7489.2</v>
      </c>
      <c r="Q722" s="2">
        <f t="shared" si="70"/>
        <v>22467.599999999999</v>
      </c>
      <c r="R722" s="18"/>
      <c r="S722" s="21">
        <f t="shared" si="67"/>
        <v>6365.82</v>
      </c>
      <c r="T722" s="21">
        <f t="shared" si="68"/>
        <v>19097.46</v>
      </c>
    </row>
    <row r="723" spans="1:20" ht="24" x14ac:dyDescent="0.25">
      <c r="A723" s="4">
        <v>782</v>
      </c>
      <c r="B723" s="4" t="s">
        <v>9</v>
      </c>
      <c r="C723" s="17" t="s">
        <v>1463</v>
      </c>
      <c r="D723" s="17" t="s">
        <v>1464</v>
      </c>
      <c r="E723" s="6">
        <v>2010</v>
      </c>
      <c r="F723" s="5" t="s">
        <v>12</v>
      </c>
      <c r="G723" s="5" t="s">
        <v>13</v>
      </c>
      <c r="H723" s="7" t="s">
        <v>14</v>
      </c>
      <c r="I723" s="5" t="s">
        <v>15</v>
      </c>
      <c r="J723" s="8"/>
      <c r="K723" s="23">
        <v>2</v>
      </c>
      <c r="L723" s="9">
        <v>243215.815</v>
      </c>
      <c r="M723" s="9">
        <v>486431.63</v>
      </c>
      <c r="N723" s="2">
        <v>29731</v>
      </c>
      <c r="O723" s="2">
        <f t="shared" si="69"/>
        <v>59462</v>
      </c>
      <c r="P723" s="2">
        <f t="shared" si="66"/>
        <v>35677.199999999997</v>
      </c>
      <c r="Q723" s="2">
        <f t="shared" si="70"/>
        <v>71354.399999999994</v>
      </c>
      <c r="R723" s="18"/>
      <c r="S723" s="21">
        <f t="shared" si="67"/>
        <v>30325.62</v>
      </c>
      <c r="T723" s="21">
        <f t="shared" si="68"/>
        <v>60651.24</v>
      </c>
    </row>
    <row r="724" spans="1:20" ht="24" x14ac:dyDescent="0.25">
      <c r="A724" s="4">
        <v>783</v>
      </c>
      <c r="B724" s="4" t="s">
        <v>9</v>
      </c>
      <c r="C724" s="17" t="s">
        <v>1465</v>
      </c>
      <c r="D724" s="17" t="s">
        <v>1466</v>
      </c>
      <c r="E724" s="6">
        <v>2010</v>
      </c>
      <c r="F724" s="5" t="s">
        <v>12</v>
      </c>
      <c r="G724" s="5" t="s">
        <v>13</v>
      </c>
      <c r="H724" s="7" t="s">
        <v>14</v>
      </c>
      <c r="I724" s="5" t="s">
        <v>15</v>
      </c>
      <c r="J724" s="8"/>
      <c r="K724" s="23">
        <v>3</v>
      </c>
      <c r="L724" s="9">
        <v>339222.06</v>
      </c>
      <c r="M724" s="9">
        <v>1017666.18</v>
      </c>
      <c r="N724" s="2">
        <v>41466</v>
      </c>
      <c r="O724" s="2">
        <f t="shared" si="69"/>
        <v>124398</v>
      </c>
      <c r="P724" s="2">
        <f t="shared" si="66"/>
        <v>49759.199999999997</v>
      </c>
      <c r="Q724" s="2">
        <f t="shared" si="70"/>
        <v>149277.6</v>
      </c>
      <c r="R724" s="18"/>
      <c r="S724" s="21">
        <f t="shared" si="67"/>
        <v>42295.32</v>
      </c>
      <c r="T724" s="21">
        <f t="shared" si="68"/>
        <v>126885.96</v>
      </c>
    </row>
    <row r="725" spans="1:20" ht="24" x14ac:dyDescent="0.25">
      <c r="A725" s="4">
        <v>784</v>
      </c>
      <c r="B725" s="4" t="s">
        <v>9</v>
      </c>
      <c r="C725" s="17" t="s">
        <v>1467</v>
      </c>
      <c r="D725" s="17" t="s">
        <v>1468</v>
      </c>
      <c r="E725" s="6">
        <v>2010</v>
      </c>
      <c r="F725" s="5" t="s">
        <v>12</v>
      </c>
      <c r="G725" s="5" t="s">
        <v>13</v>
      </c>
      <c r="H725" s="7" t="s">
        <v>14</v>
      </c>
      <c r="I725" s="5" t="s">
        <v>15</v>
      </c>
      <c r="J725" s="8"/>
      <c r="K725" s="23">
        <v>13</v>
      </c>
      <c r="L725" s="9">
        <v>380826.37538461538</v>
      </c>
      <c r="M725" s="9">
        <v>4950742.88</v>
      </c>
      <c r="N725" s="2">
        <v>46552</v>
      </c>
      <c r="O725" s="2">
        <f t="shared" si="69"/>
        <v>605176</v>
      </c>
      <c r="P725" s="2">
        <f t="shared" si="66"/>
        <v>55862.400000000001</v>
      </c>
      <c r="Q725" s="2">
        <f t="shared" si="70"/>
        <v>726211.2</v>
      </c>
      <c r="R725" s="18"/>
      <c r="S725" s="21">
        <f t="shared" si="67"/>
        <v>47483.040000000001</v>
      </c>
      <c r="T725" s="21">
        <f t="shared" si="68"/>
        <v>617279.5199999999</v>
      </c>
    </row>
    <row r="726" spans="1:20" ht="24" x14ac:dyDescent="0.25">
      <c r="A726" s="4">
        <v>785</v>
      </c>
      <c r="B726" s="4" t="s">
        <v>9</v>
      </c>
      <c r="C726" s="17" t="s">
        <v>1469</v>
      </c>
      <c r="D726" s="17" t="s">
        <v>1470</v>
      </c>
      <c r="E726" s="6">
        <v>2012</v>
      </c>
      <c r="F726" s="5" t="s">
        <v>12</v>
      </c>
      <c r="G726" s="5" t="s">
        <v>13</v>
      </c>
      <c r="H726" s="7" t="s">
        <v>14</v>
      </c>
      <c r="I726" s="5" t="s">
        <v>15</v>
      </c>
      <c r="J726" s="8"/>
      <c r="K726" s="23">
        <v>3</v>
      </c>
      <c r="L726" s="9">
        <v>254134.77666666664</v>
      </c>
      <c r="M726" s="9">
        <v>762404.33</v>
      </c>
      <c r="N726" s="2">
        <v>37354</v>
      </c>
      <c r="O726" s="2">
        <f t="shared" si="69"/>
        <v>112062</v>
      </c>
      <c r="P726" s="2">
        <f t="shared" si="66"/>
        <v>44824.799999999996</v>
      </c>
      <c r="Q726" s="2">
        <f t="shared" si="70"/>
        <v>134474.4</v>
      </c>
      <c r="R726" s="18"/>
      <c r="S726" s="21">
        <f t="shared" si="67"/>
        <v>38101.079999999994</v>
      </c>
      <c r="T726" s="21">
        <f t="shared" si="68"/>
        <v>114303.23999999999</v>
      </c>
    </row>
    <row r="727" spans="1:20" ht="24" x14ac:dyDescent="0.25">
      <c r="A727" s="4">
        <v>786</v>
      </c>
      <c r="B727" s="4" t="s">
        <v>9</v>
      </c>
      <c r="C727" s="17" t="s">
        <v>1471</v>
      </c>
      <c r="D727" s="17" t="s">
        <v>1472</v>
      </c>
      <c r="E727" s="6">
        <v>2012</v>
      </c>
      <c r="F727" s="5" t="s">
        <v>12</v>
      </c>
      <c r="G727" s="5" t="s">
        <v>13</v>
      </c>
      <c r="H727" s="7" t="s">
        <v>14</v>
      </c>
      <c r="I727" s="5" t="s">
        <v>15</v>
      </c>
      <c r="J727" s="8"/>
      <c r="K727" s="23">
        <v>1</v>
      </c>
      <c r="L727" s="9">
        <v>1091.9000000000001</v>
      </c>
      <c r="M727" s="9">
        <v>1091.9000000000001</v>
      </c>
      <c r="N727" s="2">
        <v>160</v>
      </c>
      <c r="O727" s="2">
        <f t="shared" si="69"/>
        <v>160</v>
      </c>
      <c r="P727" s="2">
        <f t="shared" si="66"/>
        <v>192</v>
      </c>
      <c r="Q727" s="2">
        <f t="shared" si="70"/>
        <v>192</v>
      </c>
      <c r="R727" s="18"/>
      <c r="S727" s="21">
        <f t="shared" si="67"/>
        <v>163.19999999999999</v>
      </c>
      <c r="T727" s="21">
        <f t="shared" si="68"/>
        <v>163.19999999999999</v>
      </c>
    </row>
    <row r="728" spans="1:20" ht="24" x14ac:dyDescent="0.25">
      <c r="A728" s="4">
        <v>787</v>
      </c>
      <c r="B728" s="4" t="s">
        <v>9</v>
      </c>
      <c r="C728" s="17" t="s">
        <v>1473</v>
      </c>
      <c r="D728" s="17" t="s">
        <v>1474</v>
      </c>
      <c r="E728" s="6">
        <v>2013</v>
      </c>
      <c r="F728" s="5" t="s">
        <v>12</v>
      </c>
      <c r="G728" s="5" t="s">
        <v>13</v>
      </c>
      <c r="H728" s="7" t="s">
        <v>14</v>
      </c>
      <c r="I728" s="5" t="s">
        <v>15</v>
      </c>
      <c r="J728" s="8"/>
      <c r="K728" s="23">
        <v>5</v>
      </c>
      <c r="L728" s="9">
        <v>1071.2239999999999</v>
      </c>
      <c r="M728" s="9">
        <v>5356.12</v>
      </c>
      <c r="N728" s="2">
        <v>227</v>
      </c>
      <c r="O728" s="2">
        <f t="shared" si="69"/>
        <v>1135</v>
      </c>
      <c r="P728" s="2">
        <f t="shared" si="66"/>
        <v>272.39999999999998</v>
      </c>
      <c r="Q728" s="2">
        <f t="shared" si="70"/>
        <v>1362</v>
      </c>
      <c r="R728" s="18"/>
      <c r="S728" s="21">
        <f t="shared" si="67"/>
        <v>231.54</v>
      </c>
      <c r="T728" s="21">
        <f t="shared" si="68"/>
        <v>1157.7</v>
      </c>
    </row>
    <row r="729" spans="1:20" ht="24" x14ac:dyDescent="0.25">
      <c r="A729" s="4">
        <v>788</v>
      </c>
      <c r="B729" s="4" t="s">
        <v>9</v>
      </c>
      <c r="C729" s="17" t="s">
        <v>1475</v>
      </c>
      <c r="D729" s="17" t="s">
        <v>1476</v>
      </c>
      <c r="E729" s="6">
        <v>2012</v>
      </c>
      <c r="F729" s="5" t="s">
        <v>12</v>
      </c>
      <c r="G729" s="5" t="s">
        <v>13</v>
      </c>
      <c r="H729" s="7" t="s">
        <v>14</v>
      </c>
      <c r="I729" s="5" t="s">
        <v>15</v>
      </c>
      <c r="J729" s="8"/>
      <c r="K729" s="23">
        <v>10</v>
      </c>
      <c r="L729" s="9">
        <v>315.56299999999999</v>
      </c>
      <c r="M729" s="9">
        <v>3155.63</v>
      </c>
      <c r="N729" s="2">
        <v>46</v>
      </c>
      <c r="O729" s="2">
        <f t="shared" si="69"/>
        <v>460</v>
      </c>
      <c r="P729" s="2">
        <f t="shared" si="66"/>
        <v>55.199999999999996</v>
      </c>
      <c r="Q729" s="2">
        <f t="shared" si="70"/>
        <v>552</v>
      </c>
      <c r="R729" s="18"/>
      <c r="S729" s="21">
        <f t="shared" si="67"/>
        <v>46.919999999999995</v>
      </c>
      <c r="T729" s="21">
        <f t="shared" si="68"/>
        <v>469.2</v>
      </c>
    </row>
    <row r="730" spans="1:20" ht="24" x14ac:dyDescent="0.25">
      <c r="A730" s="4">
        <v>789</v>
      </c>
      <c r="B730" s="4" t="s">
        <v>9</v>
      </c>
      <c r="C730" s="17" t="s">
        <v>1477</v>
      </c>
      <c r="D730" s="17" t="s">
        <v>1478</v>
      </c>
      <c r="E730" s="6">
        <v>2012</v>
      </c>
      <c r="F730" s="5" t="s">
        <v>12</v>
      </c>
      <c r="G730" s="5" t="s">
        <v>13</v>
      </c>
      <c r="H730" s="7" t="s">
        <v>14</v>
      </c>
      <c r="I730" s="5" t="s">
        <v>15</v>
      </c>
      <c r="J730" s="8"/>
      <c r="K730" s="23">
        <v>4</v>
      </c>
      <c r="L730" s="9">
        <v>385.78500000000003</v>
      </c>
      <c r="M730" s="9">
        <v>1543.14</v>
      </c>
      <c r="N730" s="2">
        <v>57</v>
      </c>
      <c r="O730" s="2">
        <f t="shared" si="69"/>
        <v>228</v>
      </c>
      <c r="P730" s="2">
        <f t="shared" si="66"/>
        <v>68.399999999999991</v>
      </c>
      <c r="Q730" s="2">
        <f t="shared" si="70"/>
        <v>273.59999999999997</v>
      </c>
      <c r="R730" s="18"/>
      <c r="S730" s="21">
        <f t="shared" si="67"/>
        <v>58.139999999999993</v>
      </c>
      <c r="T730" s="21">
        <f t="shared" si="68"/>
        <v>232.55999999999997</v>
      </c>
    </row>
    <row r="731" spans="1:20" ht="24" x14ac:dyDescent="0.25">
      <c r="A731" s="4">
        <v>790</v>
      </c>
      <c r="B731" s="4" t="s">
        <v>9</v>
      </c>
      <c r="C731" s="17" t="s">
        <v>1479</v>
      </c>
      <c r="D731" s="17" t="s">
        <v>1480</v>
      </c>
      <c r="E731" s="6">
        <v>2012</v>
      </c>
      <c r="F731" s="5" t="s">
        <v>12</v>
      </c>
      <c r="G731" s="5" t="s">
        <v>13</v>
      </c>
      <c r="H731" s="7" t="s">
        <v>14</v>
      </c>
      <c r="I731" s="5" t="s">
        <v>15</v>
      </c>
      <c r="J731" s="8"/>
      <c r="K731" s="23">
        <v>29</v>
      </c>
      <c r="L731" s="9">
        <v>402.37172413793104</v>
      </c>
      <c r="M731" s="9">
        <v>11668.78</v>
      </c>
      <c r="N731" s="2">
        <v>59</v>
      </c>
      <c r="O731" s="2">
        <f t="shared" si="69"/>
        <v>1711</v>
      </c>
      <c r="P731" s="2">
        <f t="shared" si="66"/>
        <v>70.8</v>
      </c>
      <c r="Q731" s="2">
        <f t="shared" si="70"/>
        <v>2053.1999999999998</v>
      </c>
      <c r="R731" s="18"/>
      <c r="S731" s="21">
        <f t="shared" si="67"/>
        <v>60.18</v>
      </c>
      <c r="T731" s="21">
        <f t="shared" si="68"/>
        <v>1745.2199999999998</v>
      </c>
    </row>
    <row r="732" spans="1:20" ht="24" x14ac:dyDescent="0.25">
      <c r="A732" s="4">
        <v>791</v>
      </c>
      <c r="B732" s="4" t="s">
        <v>9</v>
      </c>
      <c r="C732" s="17" t="s">
        <v>1481</v>
      </c>
      <c r="D732" s="17" t="s">
        <v>1482</v>
      </c>
      <c r="E732" s="6">
        <v>2013</v>
      </c>
      <c r="F732" s="5" t="s">
        <v>12</v>
      </c>
      <c r="G732" s="5" t="s">
        <v>13</v>
      </c>
      <c r="H732" s="7" t="s">
        <v>14</v>
      </c>
      <c r="I732" s="5" t="s">
        <v>15</v>
      </c>
      <c r="J732" s="8"/>
      <c r="K732" s="23">
        <v>4</v>
      </c>
      <c r="L732" s="9">
        <v>626.90750000000003</v>
      </c>
      <c r="M732" s="9">
        <v>2507.63</v>
      </c>
      <c r="N732" s="2">
        <v>133</v>
      </c>
      <c r="O732" s="2">
        <f t="shared" si="69"/>
        <v>532</v>
      </c>
      <c r="P732" s="2">
        <f t="shared" si="66"/>
        <v>159.6</v>
      </c>
      <c r="Q732" s="2">
        <f t="shared" si="70"/>
        <v>638.4</v>
      </c>
      <c r="R732" s="18"/>
      <c r="S732" s="21">
        <f t="shared" si="67"/>
        <v>135.66</v>
      </c>
      <c r="T732" s="21">
        <f t="shared" si="68"/>
        <v>542.64</v>
      </c>
    </row>
    <row r="733" spans="1:20" ht="24" x14ac:dyDescent="0.25">
      <c r="A733" s="4">
        <v>792</v>
      </c>
      <c r="B733" s="4" t="s">
        <v>9</v>
      </c>
      <c r="C733" s="17" t="s">
        <v>1483</v>
      </c>
      <c r="D733" s="17" t="s">
        <v>1484</v>
      </c>
      <c r="E733" s="6">
        <v>2013</v>
      </c>
      <c r="F733" s="5" t="s">
        <v>12</v>
      </c>
      <c r="G733" s="5" t="s">
        <v>13</v>
      </c>
      <c r="H733" s="7" t="s">
        <v>14</v>
      </c>
      <c r="I733" s="5" t="s">
        <v>15</v>
      </c>
      <c r="J733" s="8"/>
      <c r="K733" s="23">
        <v>18</v>
      </c>
      <c r="L733" s="9">
        <v>581.0483333333334</v>
      </c>
      <c r="M733" s="9">
        <v>10458.870000000001</v>
      </c>
      <c r="N733" s="2">
        <v>123</v>
      </c>
      <c r="O733" s="2">
        <f t="shared" si="69"/>
        <v>2214</v>
      </c>
      <c r="P733" s="2">
        <f t="shared" si="66"/>
        <v>147.6</v>
      </c>
      <c r="Q733" s="2">
        <f t="shared" si="70"/>
        <v>2656.7999999999997</v>
      </c>
      <c r="R733" s="18"/>
      <c r="S733" s="21">
        <f t="shared" si="67"/>
        <v>125.46</v>
      </c>
      <c r="T733" s="21">
        <f t="shared" si="68"/>
        <v>2258.2799999999997</v>
      </c>
    </row>
    <row r="734" spans="1:20" ht="24" x14ac:dyDescent="0.25">
      <c r="A734" s="4">
        <v>793</v>
      </c>
      <c r="B734" s="4" t="s">
        <v>9</v>
      </c>
      <c r="C734" s="17" t="s">
        <v>1485</v>
      </c>
      <c r="D734" s="17" t="s">
        <v>1486</v>
      </c>
      <c r="E734" s="6">
        <v>2012</v>
      </c>
      <c r="F734" s="5" t="s">
        <v>12</v>
      </c>
      <c r="G734" s="5" t="s">
        <v>13</v>
      </c>
      <c r="H734" s="7" t="s">
        <v>14</v>
      </c>
      <c r="I734" s="5" t="s">
        <v>15</v>
      </c>
      <c r="J734" s="8"/>
      <c r="K734" s="23">
        <v>4</v>
      </c>
      <c r="L734" s="9">
        <v>236.66749999999999</v>
      </c>
      <c r="M734" s="19">
        <v>946.67</v>
      </c>
      <c r="N734" s="2">
        <v>35</v>
      </c>
      <c r="O734" s="2">
        <f t="shared" si="69"/>
        <v>140</v>
      </c>
      <c r="P734" s="2">
        <f t="shared" si="66"/>
        <v>42</v>
      </c>
      <c r="Q734" s="2">
        <f t="shared" si="70"/>
        <v>168</v>
      </c>
      <c r="R734" s="18"/>
      <c r="S734" s="21">
        <f t="shared" si="67"/>
        <v>35.699999999999996</v>
      </c>
      <c r="T734" s="21">
        <f t="shared" si="68"/>
        <v>142.79999999999998</v>
      </c>
    </row>
    <row r="735" spans="1:20" ht="24" x14ac:dyDescent="0.25">
      <c r="A735" s="4">
        <v>794</v>
      </c>
      <c r="B735" s="4" t="s">
        <v>9</v>
      </c>
      <c r="C735" s="17" t="s">
        <v>1487</v>
      </c>
      <c r="D735" s="17" t="s">
        <v>1488</v>
      </c>
      <c r="E735" s="6">
        <v>2012</v>
      </c>
      <c r="F735" s="5" t="s">
        <v>12</v>
      </c>
      <c r="G735" s="5" t="s">
        <v>13</v>
      </c>
      <c r="H735" s="7" t="s">
        <v>14</v>
      </c>
      <c r="I735" s="5" t="s">
        <v>15</v>
      </c>
      <c r="J735" s="8"/>
      <c r="K735" s="23">
        <v>2</v>
      </c>
      <c r="L735" s="9">
        <v>473.16</v>
      </c>
      <c r="M735" s="19">
        <v>946.32</v>
      </c>
      <c r="N735" s="2">
        <v>70</v>
      </c>
      <c r="O735" s="2">
        <f t="shared" si="69"/>
        <v>140</v>
      </c>
      <c r="P735" s="2">
        <f t="shared" si="66"/>
        <v>84</v>
      </c>
      <c r="Q735" s="2">
        <f t="shared" si="70"/>
        <v>168</v>
      </c>
      <c r="R735" s="18"/>
      <c r="S735" s="21">
        <f t="shared" si="67"/>
        <v>71.399999999999991</v>
      </c>
      <c r="T735" s="21">
        <f t="shared" si="68"/>
        <v>142.79999999999998</v>
      </c>
    </row>
    <row r="736" spans="1:20" ht="24" x14ac:dyDescent="0.25">
      <c r="A736" s="4">
        <v>795</v>
      </c>
      <c r="B736" s="4" t="s">
        <v>9</v>
      </c>
      <c r="C736" s="17" t="s">
        <v>1489</v>
      </c>
      <c r="D736" s="17" t="s">
        <v>1490</v>
      </c>
      <c r="E736" s="6">
        <v>2012</v>
      </c>
      <c r="F736" s="5" t="s">
        <v>12</v>
      </c>
      <c r="G736" s="5" t="s">
        <v>13</v>
      </c>
      <c r="H736" s="7" t="s">
        <v>14</v>
      </c>
      <c r="I736" s="5" t="s">
        <v>15</v>
      </c>
      <c r="J736" s="8"/>
      <c r="K736" s="23">
        <v>10</v>
      </c>
      <c r="L736" s="9">
        <v>333.07499999999999</v>
      </c>
      <c r="M736" s="9">
        <v>3330.75</v>
      </c>
      <c r="N736" s="2">
        <v>49</v>
      </c>
      <c r="O736" s="2">
        <f t="shared" si="69"/>
        <v>490</v>
      </c>
      <c r="P736" s="2">
        <f t="shared" si="66"/>
        <v>58.8</v>
      </c>
      <c r="Q736" s="2">
        <f t="shared" si="70"/>
        <v>588</v>
      </c>
      <c r="R736" s="18"/>
      <c r="S736" s="21">
        <f t="shared" si="67"/>
        <v>49.98</v>
      </c>
      <c r="T736" s="21">
        <f t="shared" si="68"/>
        <v>499.8</v>
      </c>
    </row>
    <row r="737" spans="1:20" ht="24" x14ac:dyDescent="0.25">
      <c r="A737" s="4">
        <v>796</v>
      </c>
      <c r="B737" s="4" t="s">
        <v>9</v>
      </c>
      <c r="C737" s="17" t="s">
        <v>1491</v>
      </c>
      <c r="D737" s="17" t="s">
        <v>1492</v>
      </c>
      <c r="E737" s="6">
        <v>2012</v>
      </c>
      <c r="F737" s="5" t="s">
        <v>12</v>
      </c>
      <c r="G737" s="5" t="s">
        <v>13</v>
      </c>
      <c r="H737" s="7" t="s">
        <v>14</v>
      </c>
      <c r="I737" s="5" t="s">
        <v>15</v>
      </c>
      <c r="J737" s="8"/>
      <c r="K737" s="23">
        <v>1</v>
      </c>
      <c r="L737" s="9">
        <v>691.54</v>
      </c>
      <c r="M737" s="19">
        <v>691.54</v>
      </c>
      <c r="N737" s="2">
        <v>102</v>
      </c>
      <c r="O737" s="2">
        <f t="shared" si="69"/>
        <v>102</v>
      </c>
      <c r="P737" s="2">
        <f t="shared" si="66"/>
        <v>122.39999999999999</v>
      </c>
      <c r="Q737" s="2">
        <f t="shared" si="70"/>
        <v>122.39999999999999</v>
      </c>
      <c r="R737" s="18"/>
      <c r="S737" s="21">
        <f t="shared" si="67"/>
        <v>104.03999999999999</v>
      </c>
      <c r="T737" s="21">
        <f t="shared" si="68"/>
        <v>104.03999999999999</v>
      </c>
    </row>
    <row r="738" spans="1:20" ht="24" x14ac:dyDescent="0.25">
      <c r="A738" s="4">
        <v>797</v>
      </c>
      <c r="B738" s="4" t="s">
        <v>9</v>
      </c>
      <c r="C738" s="17" t="s">
        <v>1493</v>
      </c>
      <c r="D738" s="17" t="s">
        <v>1494</v>
      </c>
      <c r="E738" s="6">
        <v>2012</v>
      </c>
      <c r="F738" s="5" t="s">
        <v>12</v>
      </c>
      <c r="G738" s="5" t="s">
        <v>13</v>
      </c>
      <c r="H738" s="7" t="s">
        <v>14</v>
      </c>
      <c r="I738" s="5" t="s">
        <v>15</v>
      </c>
      <c r="J738" s="8"/>
      <c r="K738" s="23">
        <v>3</v>
      </c>
      <c r="L738" s="9">
        <v>333.07333333333332</v>
      </c>
      <c r="M738" s="19">
        <v>999.22</v>
      </c>
      <c r="N738" s="2">
        <v>49</v>
      </c>
      <c r="O738" s="2">
        <f t="shared" si="69"/>
        <v>147</v>
      </c>
      <c r="P738" s="2">
        <f t="shared" si="66"/>
        <v>58.8</v>
      </c>
      <c r="Q738" s="2">
        <f t="shared" si="70"/>
        <v>176.4</v>
      </c>
      <c r="R738" s="18"/>
      <c r="S738" s="21">
        <f t="shared" si="67"/>
        <v>49.98</v>
      </c>
      <c r="T738" s="21">
        <f t="shared" si="68"/>
        <v>149.94</v>
      </c>
    </row>
    <row r="739" spans="1:20" ht="24" x14ac:dyDescent="0.25">
      <c r="A739" s="4">
        <v>798</v>
      </c>
      <c r="B739" s="4" t="s">
        <v>9</v>
      </c>
      <c r="C739" s="17" t="s">
        <v>1495</v>
      </c>
      <c r="D739" s="17" t="s">
        <v>1496</v>
      </c>
      <c r="E739" s="6">
        <v>2012</v>
      </c>
      <c r="F739" s="5" t="s">
        <v>12</v>
      </c>
      <c r="G739" s="5" t="s">
        <v>13</v>
      </c>
      <c r="H739" s="7" t="s">
        <v>14</v>
      </c>
      <c r="I739" s="5" t="s">
        <v>15</v>
      </c>
      <c r="J739" s="8"/>
      <c r="K739" s="23">
        <v>20</v>
      </c>
      <c r="L739" s="9">
        <v>2796.4924999999998</v>
      </c>
      <c r="M739" s="9">
        <v>55929.85</v>
      </c>
      <c r="N739" s="2">
        <v>411</v>
      </c>
      <c r="O739" s="2">
        <f t="shared" si="69"/>
        <v>8220</v>
      </c>
      <c r="P739" s="2">
        <f t="shared" si="66"/>
        <v>493.2</v>
      </c>
      <c r="Q739" s="2">
        <f t="shared" si="70"/>
        <v>9864</v>
      </c>
      <c r="R739" s="18"/>
      <c r="S739" s="21">
        <f t="shared" si="67"/>
        <v>419.21999999999997</v>
      </c>
      <c r="T739" s="21">
        <f t="shared" si="68"/>
        <v>8384.4</v>
      </c>
    </row>
    <row r="740" spans="1:20" ht="24" x14ac:dyDescent="0.25">
      <c r="A740" s="4">
        <v>799</v>
      </c>
      <c r="B740" s="4" t="s">
        <v>9</v>
      </c>
      <c r="C740" s="17" t="s">
        <v>1497</v>
      </c>
      <c r="D740" s="17" t="s">
        <v>1498</v>
      </c>
      <c r="E740" s="6">
        <v>2012</v>
      </c>
      <c r="F740" s="5" t="s">
        <v>12</v>
      </c>
      <c r="G740" s="5" t="s">
        <v>13</v>
      </c>
      <c r="H740" s="7" t="s">
        <v>14</v>
      </c>
      <c r="I740" s="5" t="s">
        <v>15</v>
      </c>
      <c r="J740" s="8"/>
      <c r="K740" s="23">
        <v>2</v>
      </c>
      <c r="L740" s="9">
        <v>579.07000000000005</v>
      </c>
      <c r="M740" s="9">
        <v>1158.1400000000001</v>
      </c>
      <c r="N740" s="2">
        <v>85</v>
      </c>
      <c r="O740" s="2">
        <f t="shared" si="69"/>
        <v>170</v>
      </c>
      <c r="P740" s="2">
        <f t="shared" si="66"/>
        <v>102</v>
      </c>
      <c r="Q740" s="2">
        <f t="shared" si="70"/>
        <v>204</v>
      </c>
      <c r="R740" s="18"/>
      <c r="S740" s="21">
        <f t="shared" si="67"/>
        <v>86.7</v>
      </c>
      <c r="T740" s="21">
        <f t="shared" si="68"/>
        <v>173.4</v>
      </c>
    </row>
    <row r="741" spans="1:20" ht="24" x14ac:dyDescent="0.25">
      <c r="A741" s="4">
        <v>800</v>
      </c>
      <c r="B741" s="4" t="s">
        <v>9</v>
      </c>
      <c r="C741" s="17" t="s">
        <v>1499</v>
      </c>
      <c r="D741" s="17" t="s">
        <v>1500</v>
      </c>
      <c r="E741" s="6">
        <v>2012</v>
      </c>
      <c r="F741" s="5" t="s">
        <v>12</v>
      </c>
      <c r="G741" s="5" t="s">
        <v>13</v>
      </c>
      <c r="H741" s="7" t="s">
        <v>14</v>
      </c>
      <c r="I741" s="5" t="s">
        <v>15</v>
      </c>
      <c r="J741" s="8"/>
      <c r="K741" s="23">
        <v>44</v>
      </c>
      <c r="L741" s="9">
        <v>955.40659090909094</v>
      </c>
      <c r="M741" s="9">
        <v>42037.89</v>
      </c>
      <c r="N741" s="2">
        <v>140</v>
      </c>
      <c r="O741" s="2">
        <f t="shared" si="69"/>
        <v>6160</v>
      </c>
      <c r="P741" s="2">
        <f t="shared" si="66"/>
        <v>168</v>
      </c>
      <c r="Q741" s="2">
        <f t="shared" si="70"/>
        <v>7392</v>
      </c>
      <c r="R741" s="18"/>
      <c r="S741" s="21">
        <f t="shared" si="67"/>
        <v>142.79999999999998</v>
      </c>
      <c r="T741" s="21">
        <f t="shared" si="68"/>
        <v>6283.2</v>
      </c>
    </row>
    <row r="742" spans="1:20" ht="24" x14ac:dyDescent="0.25">
      <c r="A742" s="4">
        <v>801</v>
      </c>
      <c r="B742" s="4" t="s">
        <v>9</v>
      </c>
      <c r="C742" s="17" t="s">
        <v>1501</v>
      </c>
      <c r="D742" s="17" t="s">
        <v>1502</v>
      </c>
      <c r="E742" s="6">
        <v>2012</v>
      </c>
      <c r="F742" s="5" t="s">
        <v>12</v>
      </c>
      <c r="G742" s="5" t="s">
        <v>13</v>
      </c>
      <c r="H742" s="7" t="s">
        <v>14</v>
      </c>
      <c r="I742" s="5" t="s">
        <v>15</v>
      </c>
      <c r="J742" s="8"/>
      <c r="K742" s="23">
        <v>16</v>
      </c>
      <c r="L742" s="9">
        <v>334.54250000000002</v>
      </c>
      <c r="M742" s="9">
        <v>5352.68</v>
      </c>
      <c r="N742" s="2">
        <v>49</v>
      </c>
      <c r="O742" s="2">
        <f t="shared" si="69"/>
        <v>784</v>
      </c>
      <c r="P742" s="2">
        <f t="shared" si="66"/>
        <v>58.8</v>
      </c>
      <c r="Q742" s="2">
        <f t="shared" si="70"/>
        <v>940.8</v>
      </c>
      <c r="R742" s="18"/>
      <c r="S742" s="21">
        <f t="shared" si="67"/>
        <v>49.98</v>
      </c>
      <c r="T742" s="21">
        <f t="shared" si="68"/>
        <v>799.68</v>
      </c>
    </row>
    <row r="743" spans="1:20" ht="24" x14ac:dyDescent="0.25">
      <c r="A743" s="4">
        <v>802</v>
      </c>
      <c r="B743" s="4" t="s">
        <v>9</v>
      </c>
      <c r="C743" s="17" t="s">
        <v>1503</v>
      </c>
      <c r="D743" s="17" t="s">
        <v>1504</v>
      </c>
      <c r="E743" s="6">
        <v>2012</v>
      </c>
      <c r="F743" s="5" t="s">
        <v>12</v>
      </c>
      <c r="G743" s="5" t="s">
        <v>13</v>
      </c>
      <c r="H743" s="7" t="s">
        <v>14</v>
      </c>
      <c r="I743" s="5" t="s">
        <v>15</v>
      </c>
      <c r="J743" s="8"/>
      <c r="K743" s="23">
        <v>4</v>
      </c>
      <c r="L743" s="9">
        <v>595.70749999999998</v>
      </c>
      <c r="M743" s="9">
        <v>2382.83</v>
      </c>
      <c r="N743" s="2">
        <v>88</v>
      </c>
      <c r="O743" s="2">
        <f t="shared" si="69"/>
        <v>352</v>
      </c>
      <c r="P743" s="2">
        <f t="shared" si="66"/>
        <v>105.6</v>
      </c>
      <c r="Q743" s="2">
        <f t="shared" si="70"/>
        <v>422.4</v>
      </c>
      <c r="R743" s="18"/>
      <c r="S743" s="21">
        <f t="shared" si="67"/>
        <v>89.76</v>
      </c>
      <c r="T743" s="21">
        <f t="shared" si="68"/>
        <v>359.04</v>
      </c>
    </row>
    <row r="744" spans="1:20" ht="24" x14ac:dyDescent="0.25">
      <c r="A744" s="4">
        <v>803</v>
      </c>
      <c r="B744" s="4" t="s">
        <v>9</v>
      </c>
      <c r="C744" s="17" t="s">
        <v>1505</v>
      </c>
      <c r="D744" s="17" t="s">
        <v>1506</v>
      </c>
      <c r="E744" s="6">
        <v>2012</v>
      </c>
      <c r="F744" s="5" t="s">
        <v>12</v>
      </c>
      <c r="G744" s="5" t="s">
        <v>13</v>
      </c>
      <c r="H744" s="7" t="s">
        <v>14</v>
      </c>
      <c r="I744" s="5" t="s">
        <v>15</v>
      </c>
      <c r="J744" s="8"/>
      <c r="K744" s="23">
        <v>20</v>
      </c>
      <c r="L744" s="9">
        <v>860.10450000000003</v>
      </c>
      <c r="M744" s="9">
        <v>17202.09</v>
      </c>
      <c r="N744" s="2">
        <v>126</v>
      </c>
      <c r="O744" s="2">
        <f t="shared" si="69"/>
        <v>2520</v>
      </c>
      <c r="P744" s="2">
        <f t="shared" si="66"/>
        <v>151.19999999999999</v>
      </c>
      <c r="Q744" s="2">
        <f t="shared" si="70"/>
        <v>3024</v>
      </c>
      <c r="R744" s="18"/>
      <c r="S744" s="21">
        <f t="shared" si="67"/>
        <v>128.51999999999998</v>
      </c>
      <c r="T744" s="21">
        <f t="shared" si="68"/>
        <v>2570.4</v>
      </c>
    </row>
    <row r="745" spans="1:20" ht="24" x14ac:dyDescent="0.25">
      <c r="A745" s="4">
        <v>804</v>
      </c>
      <c r="B745" s="4" t="s">
        <v>9</v>
      </c>
      <c r="C745" s="17" t="s">
        <v>1507</v>
      </c>
      <c r="D745" s="17" t="s">
        <v>1508</v>
      </c>
      <c r="E745" s="6">
        <v>2012</v>
      </c>
      <c r="F745" s="5" t="s">
        <v>12</v>
      </c>
      <c r="G745" s="5" t="s">
        <v>13</v>
      </c>
      <c r="H745" s="7" t="s">
        <v>14</v>
      </c>
      <c r="I745" s="5" t="s">
        <v>15</v>
      </c>
      <c r="J745" s="8"/>
      <c r="K745" s="23">
        <v>1</v>
      </c>
      <c r="L745" s="9">
        <v>989.60869565217388</v>
      </c>
      <c r="M745" s="9">
        <f>J745*L745</f>
        <v>0</v>
      </c>
      <c r="N745" s="2">
        <v>145</v>
      </c>
      <c r="O745" s="2">
        <f t="shared" si="69"/>
        <v>145</v>
      </c>
      <c r="P745" s="2">
        <f t="shared" si="66"/>
        <v>174</v>
      </c>
      <c r="Q745" s="2">
        <f t="shared" si="70"/>
        <v>174</v>
      </c>
      <c r="R745" s="18" t="s">
        <v>1771</v>
      </c>
      <c r="S745" s="21">
        <f t="shared" si="67"/>
        <v>147.9</v>
      </c>
      <c r="T745" s="21">
        <f t="shared" si="68"/>
        <v>147.9</v>
      </c>
    </row>
    <row r="746" spans="1:20" ht="24" x14ac:dyDescent="0.25">
      <c r="A746" s="4">
        <v>805</v>
      </c>
      <c r="B746" s="4" t="s">
        <v>9</v>
      </c>
      <c r="C746" s="17" t="s">
        <v>1509</v>
      </c>
      <c r="D746" s="17" t="s">
        <v>1510</v>
      </c>
      <c r="E746" s="6">
        <v>2012</v>
      </c>
      <c r="F746" s="5" t="s">
        <v>12</v>
      </c>
      <c r="G746" s="5" t="s">
        <v>13</v>
      </c>
      <c r="H746" s="7" t="s">
        <v>14</v>
      </c>
      <c r="I746" s="5" t="s">
        <v>15</v>
      </c>
      <c r="J746" s="8"/>
      <c r="K746" s="23">
        <v>10</v>
      </c>
      <c r="L746" s="9">
        <v>955.976</v>
      </c>
      <c r="M746" s="9">
        <v>9559.76</v>
      </c>
      <c r="N746" s="2">
        <v>141</v>
      </c>
      <c r="O746" s="2">
        <f t="shared" si="69"/>
        <v>1410</v>
      </c>
      <c r="P746" s="2">
        <f t="shared" si="66"/>
        <v>169.2</v>
      </c>
      <c r="Q746" s="2">
        <f t="shared" si="70"/>
        <v>1692</v>
      </c>
      <c r="R746" s="18"/>
      <c r="S746" s="21">
        <f t="shared" si="67"/>
        <v>143.82</v>
      </c>
      <c r="T746" s="21">
        <f t="shared" si="68"/>
        <v>1438.2</v>
      </c>
    </row>
    <row r="747" spans="1:20" ht="24" x14ac:dyDescent="0.25">
      <c r="A747" s="4">
        <v>806</v>
      </c>
      <c r="B747" s="4" t="s">
        <v>9</v>
      </c>
      <c r="C747" s="17" t="s">
        <v>1511</v>
      </c>
      <c r="D747" s="17" t="s">
        <v>1512</v>
      </c>
      <c r="E747" s="6">
        <v>2012</v>
      </c>
      <c r="F747" s="5" t="s">
        <v>12</v>
      </c>
      <c r="G747" s="5" t="s">
        <v>13</v>
      </c>
      <c r="H747" s="7" t="s">
        <v>14</v>
      </c>
      <c r="I747" s="5" t="s">
        <v>15</v>
      </c>
      <c r="J747" s="8"/>
      <c r="K747" s="23">
        <v>2</v>
      </c>
      <c r="L747" s="9">
        <v>1039.45</v>
      </c>
      <c r="M747" s="9">
        <v>2078.9</v>
      </c>
      <c r="N747" s="2">
        <v>153</v>
      </c>
      <c r="O747" s="2">
        <f t="shared" si="69"/>
        <v>306</v>
      </c>
      <c r="P747" s="2">
        <f t="shared" si="66"/>
        <v>183.6</v>
      </c>
      <c r="Q747" s="2">
        <f t="shared" si="70"/>
        <v>367.2</v>
      </c>
      <c r="R747" s="18"/>
      <c r="S747" s="21">
        <f t="shared" si="67"/>
        <v>156.05999999999997</v>
      </c>
      <c r="T747" s="21">
        <f t="shared" si="68"/>
        <v>312.11999999999995</v>
      </c>
    </row>
    <row r="748" spans="1:20" ht="24" x14ac:dyDescent="0.25">
      <c r="A748" s="4">
        <v>807</v>
      </c>
      <c r="B748" s="4" t="s">
        <v>9</v>
      </c>
      <c r="C748" s="17" t="s">
        <v>1513</v>
      </c>
      <c r="D748" s="17" t="s">
        <v>1514</v>
      </c>
      <c r="E748" s="6">
        <v>2014</v>
      </c>
      <c r="F748" s="5" t="s">
        <v>12</v>
      </c>
      <c r="G748" s="5" t="s">
        <v>13</v>
      </c>
      <c r="H748" s="7" t="s">
        <v>14</v>
      </c>
      <c r="I748" s="5" t="s">
        <v>15</v>
      </c>
      <c r="J748" s="8"/>
      <c r="K748" s="23">
        <v>4</v>
      </c>
      <c r="L748" s="9">
        <v>3916.32</v>
      </c>
      <c r="M748" s="9">
        <v>15665.28</v>
      </c>
      <c r="N748" s="2">
        <v>1107</v>
      </c>
      <c r="O748" s="2">
        <f t="shared" si="69"/>
        <v>4428</v>
      </c>
      <c r="P748" s="2">
        <f t="shared" si="66"/>
        <v>1328.3999999999999</v>
      </c>
      <c r="Q748" s="2">
        <f t="shared" si="70"/>
        <v>5313.5999999999995</v>
      </c>
      <c r="R748" s="18"/>
      <c r="S748" s="21">
        <f t="shared" si="67"/>
        <v>1129.1399999999999</v>
      </c>
      <c r="T748" s="21">
        <f t="shared" si="68"/>
        <v>4516.5599999999995</v>
      </c>
    </row>
    <row r="749" spans="1:20" ht="24" x14ac:dyDescent="0.25">
      <c r="A749" s="4">
        <v>808</v>
      </c>
      <c r="B749" s="4" t="s">
        <v>9</v>
      </c>
      <c r="C749" s="17" t="s">
        <v>1515</v>
      </c>
      <c r="D749" s="17" t="s">
        <v>1516</v>
      </c>
      <c r="E749" s="6">
        <v>2014</v>
      </c>
      <c r="F749" s="5" t="s">
        <v>12</v>
      </c>
      <c r="G749" s="5" t="s">
        <v>13</v>
      </c>
      <c r="H749" s="7" t="s">
        <v>14</v>
      </c>
      <c r="I749" s="5" t="s">
        <v>15</v>
      </c>
      <c r="J749" s="8"/>
      <c r="K749" s="23">
        <v>5</v>
      </c>
      <c r="L749" s="9">
        <v>14172.823999999999</v>
      </c>
      <c r="M749" s="9">
        <v>70864.12</v>
      </c>
      <c r="N749" s="2">
        <v>4008</v>
      </c>
      <c r="O749" s="2">
        <f t="shared" si="69"/>
        <v>20040</v>
      </c>
      <c r="P749" s="2">
        <f t="shared" si="66"/>
        <v>4809.5999999999995</v>
      </c>
      <c r="Q749" s="2">
        <f t="shared" si="70"/>
        <v>24048</v>
      </c>
      <c r="R749" s="18"/>
      <c r="S749" s="21">
        <f t="shared" si="67"/>
        <v>4088.16</v>
      </c>
      <c r="T749" s="21">
        <f t="shared" si="68"/>
        <v>20440.8</v>
      </c>
    </row>
    <row r="750" spans="1:20" ht="24" x14ac:dyDescent="0.25">
      <c r="A750" s="4">
        <v>809</v>
      </c>
      <c r="B750" s="4" t="s">
        <v>9</v>
      </c>
      <c r="C750" s="17" t="s">
        <v>1517</v>
      </c>
      <c r="D750" s="17" t="s">
        <v>1518</v>
      </c>
      <c r="E750" s="6">
        <v>2014</v>
      </c>
      <c r="F750" s="5" t="s">
        <v>12</v>
      </c>
      <c r="G750" s="5" t="s">
        <v>13</v>
      </c>
      <c r="H750" s="7" t="s">
        <v>14</v>
      </c>
      <c r="I750" s="5" t="s">
        <v>15</v>
      </c>
      <c r="J750" s="8"/>
      <c r="K750" s="23">
        <v>5</v>
      </c>
      <c r="L750" s="9">
        <v>19487.629999999997</v>
      </c>
      <c r="M750" s="9">
        <v>97438.15</v>
      </c>
      <c r="N750" s="2">
        <v>5511</v>
      </c>
      <c r="O750" s="2">
        <f t="shared" si="69"/>
        <v>27555</v>
      </c>
      <c r="P750" s="2">
        <f t="shared" si="66"/>
        <v>6613.2</v>
      </c>
      <c r="Q750" s="2">
        <f t="shared" si="70"/>
        <v>33066</v>
      </c>
      <c r="R750" s="18"/>
      <c r="S750" s="21">
        <f t="shared" si="67"/>
        <v>5621.22</v>
      </c>
      <c r="T750" s="21">
        <f t="shared" si="68"/>
        <v>28106.100000000002</v>
      </c>
    </row>
    <row r="751" spans="1:20" ht="24" x14ac:dyDescent="0.25">
      <c r="A751" s="4">
        <v>810</v>
      </c>
      <c r="B751" s="4" t="s">
        <v>9</v>
      </c>
      <c r="C751" s="17" t="s">
        <v>1519</v>
      </c>
      <c r="D751" s="17" t="s">
        <v>1520</v>
      </c>
      <c r="E751" s="6">
        <v>2014</v>
      </c>
      <c r="F751" s="5" t="s">
        <v>12</v>
      </c>
      <c r="G751" s="5" t="s">
        <v>13</v>
      </c>
      <c r="H751" s="7" t="s">
        <v>14</v>
      </c>
      <c r="I751" s="5" t="s">
        <v>15</v>
      </c>
      <c r="J751" s="8"/>
      <c r="K751" s="23">
        <v>4</v>
      </c>
      <c r="L751" s="9">
        <v>20099.634999999998</v>
      </c>
      <c r="M751" s="9">
        <v>80398.539999999994</v>
      </c>
      <c r="N751" s="2">
        <v>5684</v>
      </c>
      <c r="O751" s="2">
        <f t="shared" si="69"/>
        <v>22736</v>
      </c>
      <c r="P751" s="2">
        <f t="shared" si="66"/>
        <v>6820.8</v>
      </c>
      <c r="Q751" s="2">
        <f t="shared" si="70"/>
        <v>27283.200000000001</v>
      </c>
      <c r="R751" s="18"/>
      <c r="S751" s="21">
        <f t="shared" si="67"/>
        <v>5797.68</v>
      </c>
      <c r="T751" s="21">
        <f t="shared" si="68"/>
        <v>23190.720000000001</v>
      </c>
    </row>
    <row r="752" spans="1:20" ht="24" x14ac:dyDescent="0.25">
      <c r="A752" s="4">
        <v>811</v>
      </c>
      <c r="B752" s="4" t="s">
        <v>9</v>
      </c>
      <c r="C752" s="17" t="s">
        <v>1521</v>
      </c>
      <c r="D752" s="17" t="s">
        <v>1522</v>
      </c>
      <c r="E752" s="6">
        <v>2014</v>
      </c>
      <c r="F752" s="5" t="s">
        <v>12</v>
      </c>
      <c r="G752" s="5" t="s">
        <v>13</v>
      </c>
      <c r="H752" s="7" t="s">
        <v>14</v>
      </c>
      <c r="I752" s="5" t="s">
        <v>15</v>
      </c>
      <c r="J752" s="8"/>
      <c r="K752" s="23">
        <v>2</v>
      </c>
      <c r="L752" s="9">
        <v>13421.23</v>
      </c>
      <c r="M752" s="9">
        <v>26842.46</v>
      </c>
      <c r="N752" s="2">
        <v>3795</v>
      </c>
      <c r="O752" s="2">
        <f t="shared" si="69"/>
        <v>7590</v>
      </c>
      <c r="P752" s="2">
        <f t="shared" si="66"/>
        <v>4554</v>
      </c>
      <c r="Q752" s="2">
        <f t="shared" si="70"/>
        <v>9108</v>
      </c>
      <c r="R752" s="18"/>
      <c r="S752" s="21">
        <f t="shared" si="67"/>
        <v>3870.9</v>
      </c>
      <c r="T752" s="21">
        <f t="shared" si="68"/>
        <v>7741.8</v>
      </c>
    </row>
    <row r="753" spans="1:20" ht="36" x14ac:dyDescent="0.25">
      <c r="A753" s="4">
        <v>812</v>
      </c>
      <c r="B753" s="4" t="s">
        <v>9</v>
      </c>
      <c r="C753" s="17" t="s">
        <v>1523</v>
      </c>
      <c r="D753" s="17" t="s">
        <v>1524</v>
      </c>
      <c r="E753" s="6">
        <v>2014</v>
      </c>
      <c r="F753" s="5" t="s">
        <v>12</v>
      </c>
      <c r="G753" s="5" t="s">
        <v>13</v>
      </c>
      <c r="H753" s="7" t="s">
        <v>14</v>
      </c>
      <c r="I753" s="5" t="s">
        <v>15</v>
      </c>
      <c r="J753" s="8"/>
      <c r="K753" s="23">
        <v>5</v>
      </c>
      <c r="L753" s="9">
        <v>28946.909999999996</v>
      </c>
      <c r="M753" s="9">
        <v>144734.54999999999</v>
      </c>
      <c r="N753" s="2">
        <v>8185</v>
      </c>
      <c r="O753" s="2">
        <f t="shared" si="69"/>
        <v>40925</v>
      </c>
      <c r="P753" s="2">
        <f t="shared" si="66"/>
        <v>9822</v>
      </c>
      <c r="Q753" s="2">
        <f t="shared" si="70"/>
        <v>49110</v>
      </c>
      <c r="R753" s="18"/>
      <c r="S753" s="21">
        <f t="shared" si="67"/>
        <v>8348.7000000000007</v>
      </c>
      <c r="T753" s="21">
        <f t="shared" si="68"/>
        <v>41743.5</v>
      </c>
    </row>
    <row r="754" spans="1:20" ht="36" x14ac:dyDescent="0.25">
      <c r="A754" s="4">
        <v>813</v>
      </c>
      <c r="B754" s="4" t="s">
        <v>9</v>
      </c>
      <c r="C754" s="17" t="s">
        <v>1525</v>
      </c>
      <c r="D754" s="17" t="s">
        <v>1526</v>
      </c>
      <c r="E754" s="6">
        <v>2012</v>
      </c>
      <c r="F754" s="5" t="s">
        <v>12</v>
      </c>
      <c r="G754" s="5" t="s">
        <v>13</v>
      </c>
      <c r="H754" s="7" t="s">
        <v>14</v>
      </c>
      <c r="I754" s="5" t="s">
        <v>15</v>
      </c>
      <c r="J754" s="8"/>
      <c r="K754" s="23">
        <v>10</v>
      </c>
      <c r="L754" s="9">
        <v>2682.2529999999997</v>
      </c>
      <c r="M754" s="9">
        <v>26822.53</v>
      </c>
      <c r="N754" s="2">
        <v>394</v>
      </c>
      <c r="O754" s="2">
        <f t="shared" si="69"/>
        <v>3940</v>
      </c>
      <c r="P754" s="2">
        <f t="shared" si="66"/>
        <v>472.79999999999995</v>
      </c>
      <c r="Q754" s="2">
        <f t="shared" si="70"/>
        <v>4728</v>
      </c>
      <c r="R754" s="18"/>
      <c r="S754" s="21">
        <f t="shared" si="67"/>
        <v>401.88</v>
      </c>
      <c r="T754" s="21">
        <f t="shared" si="68"/>
        <v>4018.8</v>
      </c>
    </row>
    <row r="755" spans="1:20" ht="48" x14ac:dyDescent="0.25">
      <c r="A755" s="4">
        <v>815</v>
      </c>
      <c r="B755" s="4" t="s">
        <v>9</v>
      </c>
      <c r="C755" s="17" t="s">
        <v>1527</v>
      </c>
      <c r="D755" s="17" t="s">
        <v>1528</v>
      </c>
      <c r="E755" s="6">
        <v>2012</v>
      </c>
      <c r="F755" s="5" t="s">
        <v>12</v>
      </c>
      <c r="G755" s="5" t="s">
        <v>13</v>
      </c>
      <c r="H755" s="7" t="s">
        <v>14</v>
      </c>
      <c r="I755" s="5" t="s">
        <v>15</v>
      </c>
      <c r="J755" s="8"/>
      <c r="K755" s="23">
        <v>1</v>
      </c>
      <c r="L755" s="9">
        <v>3313.36</v>
      </c>
      <c r="M755" s="9">
        <v>3313.36</v>
      </c>
      <c r="N755" s="2">
        <v>487</v>
      </c>
      <c r="O755" s="2">
        <f t="shared" si="69"/>
        <v>487</v>
      </c>
      <c r="P755" s="2">
        <f t="shared" si="66"/>
        <v>584.4</v>
      </c>
      <c r="Q755" s="2">
        <f t="shared" si="70"/>
        <v>584.4</v>
      </c>
      <c r="R755" s="18"/>
      <c r="S755" s="21">
        <f t="shared" si="67"/>
        <v>496.73999999999995</v>
      </c>
      <c r="T755" s="21">
        <f t="shared" si="68"/>
        <v>496.73999999999995</v>
      </c>
    </row>
    <row r="756" spans="1:20" ht="48" x14ac:dyDescent="0.25">
      <c r="A756" s="4">
        <v>816</v>
      </c>
      <c r="B756" s="4" t="s">
        <v>9</v>
      </c>
      <c r="C756" s="17" t="s">
        <v>1529</v>
      </c>
      <c r="D756" s="17" t="s">
        <v>1530</v>
      </c>
      <c r="E756" s="6">
        <v>2012</v>
      </c>
      <c r="F756" s="5" t="s">
        <v>12</v>
      </c>
      <c r="G756" s="5" t="s">
        <v>13</v>
      </c>
      <c r="H756" s="7" t="s">
        <v>14</v>
      </c>
      <c r="I756" s="5" t="s">
        <v>15</v>
      </c>
      <c r="J756" s="8"/>
      <c r="K756" s="23">
        <v>10</v>
      </c>
      <c r="L756" s="9">
        <v>2287.7930000000001</v>
      </c>
      <c r="M756" s="9">
        <v>22877.93</v>
      </c>
      <c r="N756" s="2">
        <v>336</v>
      </c>
      <c r="O756" s="2">
        <f t="shared" si="69"/>
        <v>3360</v>
      </c>
      <c r="P756" s="2">
        <f t="shared" si="66"/>
        <v>403.2</v>
      </c>
      <c r="Q756" s="2">
        <f t="shared" si="70"/>
        <v>4032</v>
      </c>
      <c r="R756" s="18"/>
      <c r="S756" s="21">
        <f t="shared" si="67"/>
        <v>342.72</v>
      </c>
      <c r="T756" s="21">
        <f t="shared" si="68"/>
        <v>3427.2</v>
      </c>
    </row>
    <row r="757" spans="1:20" ht="48" x14ac:dyDescent="0.25">
      <c r="A757" s="4">
        <v>817</v>
      </c>
      <c r="B757" s="4" t="s">
        <v>9</v>
      </c>
      <c r="C757" s="17" t="s">
        <v>1531</v>
      </c>
      <c r="D757" s="17" t="s">
        <v>1532</v>
      </c>
      <c r="E757" s="6">
        <v>2012</v>
      </c>
      <c r="F757" s="5" t="s">
        <v>12</v>
      </c>
      <c r="G757" s="5" t="s">
        <v>13</v>
      </c>
      <c r="H757" s="7" t="s">
        <v>14</v>
      </c>
      <c r="I757" s="5" t="s">
        <v>15</v>
      </c>
      <c r="J757" s="8"/>
      <c r="K757" s="23">
        <v>10</v>
      </c>
      <c r="L757" s="9">
        <v>2997.8049999999998</v>
      </c>
      <c r="M757" s="9">
        <v>29978.05</v>
      </c>
      <c r="N757" s="2">
        <v>441</v>
      </c>
      <c r="O757" s="2">
        <f t="shared" si="69"/>
        <v>4410</v>
      </c>
      <c r="P757" s="2">
        <f t="shared" si="66"/>
        <v>529.19999999999993</v>
      </c>
      <c r="Q757" s="2">
        <f t="shared" si="70"/>
        <v>5292</v>
      </c>
      <c r="R757" s="18"/>
      <c r="S757" s="21">
        <f t="shared" si="67"/>
        <v>449.81999999999994</v>
      </c>
      <c r="T757" s="21">
        <f t="shared" si="68"/>
        <v>4498.2</v>
      </c>
    </row>
    <row r="758" spans="1:20" ht="48" x14ac:dyDescent="0.25">
      <c r="A758" s="4">
        <v>818</v>
      </c>
      <c r="B758" s="4" t="s">
        <v>9</v>
      </c>
      <c r="C758" s="17" t="s">
        <v>1533</v>
      </c>
      <c r="D758" s="17" t="s">
        <v>1534</v>
      </c>
      <c r="E758" s="6">
        <v>2012</v>
      </c>
      <c r="F758" s="5" t="s">
        <v>12</v>
      </c>
      <c r="G758" s="5" t="s">
        <v>13</v>
      </c>
      <c r="H758" s="7" t="s">
        <v>14</v>
      </c>
      <c r="I758" s="5" t="s">
        <v>15</v>
      </c>
      <c r="J758" s="8"/>
      <c r="K758" s="23">
        <v>10</v>
      </c>
      <c r="L758" s="9">
        <v>1104.4490000000001</v>
      </c>
      <c r="M758" s="9">
        <v>11044.49</v>
      </c>
      <c r="N758" s="2">
        <v>162</v>
      </c>
      <c r="O758" s="2">
        <f t="shared" si="69"/>
        <v>1620</v>
      </c>
      <c r="P758" s="2">
        <f t="shared" si="66"/>
        <v>194.4</v>
      </c>
      <c r="Q758" s="2">
        <f t="shared" si="70"/>
        <v>1944</v>
      </c>
      <c r="R758" s="18"/>
      <c r="S758" s="21">
        <f t="shared" si="67"/>
        <v>165.24</v>
      </c>
      <c r="T758" s="21">
        <f t="shared" si="68"/>
        <v>1652.4</v>
      </c>
    </row>
    <row r="759" spans="1:20" ht="48" x14ac:dyDescent="0.25">
      <c r="A759" s="4">
        <v>819</v>
      </c>
      <c r="B759" s="4" t="s">
        <v>9</v>
      </c>
      <c r="C759" s="17" t="s">
        <v>1535</v>
      </c>
      <c r="D759" s="17" t="s">
        <v>1536</v>
      </c>
      <c r="E759" s="6">
        <v>2012</v>
      </c>
      <c r="F759" s="5" t="s">
        <v>12</v>
      </c>
      <c r="G759" s="5" t="s">
        <v>13</v>
      </c>
      <c r="H759" s="7" t="s">
        <v>14</v>
      </c>
      <c r="I759" s="5" t="s">
        <v>15</v>
      </c>
      <c r="J759" s="8"/>
      <c r="K759" s="23">
        <v>10</v>
      </c>
      <c r="L759" s="9">
        <v>1262.23</v>
      </c>
      <c r="M759" s="9">
        <v>12622.3</v>
      </c>
      <c r="N759" s="2">
        <v>186</v>
      </c>
      <c r="O759" s="2">
        <f t="shared" si="69"/>
        <v>1860</v>
      </c>
      <c r="P759" s="2">
        <f t="shared" si="66"/>
        <v>223.2</v>
      </c>
      <c r="Q759" s="2">
        <f t="shared" si="70"/>
        <v>2232</v>
      </c>
      <c r="R759" s="18"/>
      <c r="S759" s="21">
        <f t="shared" si="67"/>
        <v>189.71999999999997</v>
      </c>
      <c r="T759" s="21">
        <f t="shared" si="68"/>
        <v>1897.2</v>
      </c>
    </row>
    <row r="760" spans="1:20" ht="48" x14ac:dyDescent="0.25">
      <c r="A760" s="4">
        <v>820</v>
      </c>
      <c r="B760" s="4" t="s">
        <v>9</v>
      </c>
      <c r="C760" s="17" t="s">
        <v>1537</v>
      </c>
      <c r="D760" s="17" t="s">
        <v>1538</v>
      </c>
      <c r="E760" s="6">
        <v>2012</v>
      </c>
      <c r="F760" s="5" t="s">
        <v>12</v>
      </c>
      <c r="G760" s="5" t="s">
        <v>13</v>
      </c>
      <c r="H760" s="7" t="s">
        <v>14</v>
      </c>
      <c r="I760" s="5" t="s">
        <v>15</v>
      </c>
      <c r="J760" s="8"/>
      <c r="K760" s="23">
        <v>4</v>
      </c>
      <c r="L760" s="9">
        <v>1451.5639999999999</v>
      </c>
      <c r="M760" s="9">
        <f>J760*L760</f>
        <v>0</v>
      </c>
      <c r="N760" s="2">
        <v>213</v>
      </c>
      <c r="O760" s="2">
        <f t="shared" si="69"/>
        <v>852</v>
      </c>
      <c r="P760" s="2">
        <f t="shared" si="66"/>
        <v>255.6</v>
      </c>
      <c r="Q760" s="2">
        <f t="shared" si="70"/>
        <v>1022.4</v>
      </c>
      <c r="R760" s="18" t="s">
        <v>1755</v>
      </c>
      <c r="S760" s="21">
        <f t="shared" si="67"/>
        <v>217.26</v>
      </c>
      <c r="T760" s="21">
        <f t="shared" si="68"/>
        <v>869.04</v>
      </c>
    </row>
    <row r="761" spans="1:20" ht="36" x14ac:dyDescent="0.25">
      <c r="A761" s="4">
        <v>821</v>
      </c>
      <c r="B761" s="4" t="s">
        <v>9</v>
      </c>
      <c r="C761" s="17" t="s">
        <v>1539</v>
      </c>
      <c r="D761" s="17" t="s">
        <v>1540</v>
      </c>
      <c r="E761" s="6">
        <v>2012</v>
      </c>
      <c r="F761" s="5" t="s">
        <v>12</v>
      </c>
      <c r="G761" s="5" t="s">
        <v>13</v>
      </c>
      <c r="H761" s="7" t="s">
        <v>14</v>
      </c>
      <c r="I761" s="5" t="s">
        <v>15</v>
      </c>
      <c r="J761" s="8"/>
      <c r="K761" s="23">
        <v>5</v>
      </c>
      <c r="L761" s="9">
        <v>8677.8520000000008</v>
      </c>
      <c r="M761" s="9">
        <v>43389.26</v>
      </c>
      <c r="N761" s="2">
        <v>1276</v>
      </c>
      <c r="O761" s="2">
        <f t="shared" si="69"/>
        <v>6380</v>
      </c>
      <c r="P761" s="2">
        <f t="shared" si="66"/>
        <v>1531.2</v>
      </c>
      <c r="Q761" s="2">
        <f t="shared" si="70"/>
        <v>7656</v>
      </c>
      <c r="R761" s="18"/>
      <c r="S761" s="21">
        <f t="shared" si="67"/>
        <v>1301.5200000000002</v>
      </c>
      <c r="T761" s="21">
        <f t="shared" si="68"/>
        <v>6507.6</v>
      </c>
    </row>
    <row r="762" spans="1:20" ht="36" x14ac:dyDescent="0.25">
      <c r="A762" s="4">
        <v>822</v>
      </c>
      <c r="B762" s="4" t="s">
        <v>9</v>
      </c>
      <c r="C762" s="17" t="s">
        <v>1541</v>
      </c>
      <c r="D762" s="17" t="s">
        <v>1542</v>
      </c>
      <c r="E762" s="6">
        <v>2012</v>
      </c>
      <c r="F762" s="5" t="s">
        <v>12</v>
      </c>
      <c r="G762" s="5" t="s">
        <v>13</v>
      </c>
      <c r="H762" s="7" t="s">
        <v>14</v>
      </c>
      <c r="I762" s="5" t="s">
        <v>15</v>
      </c>
      <c r="J762" s="8"/>
      <c r="K762" s="23">
        <v>10</v>
      </c>
      <c r="L762" s="9">
        <v>2366.69</v>
      </c>
      <c r="M762" s="9">
        <v>23666.9</v>
      </c>
      <c r="N762" s="2">
        <v>348</v>
      </c>
      <c r="O762" s="2">
        <f t="shared" si="69"/>
        <v>3480</v>
      </c>
      <c r="P762" s="2">
        <f t="shared" si="66"/>
        <v>417.59999999999997</v>
      </c>
      <c r="Q762" s="2">
        <f t="shared" si="70"/>
        <v>4176</v>
      </c>
      <c r="R762" s="18"/>
      <c r="S762" s="21">
        <f t="shared" si="67"/>
        <v>354.95999999999992</v>
      </c>
      <c r="T762" s="21">
        <f t="shared" si="68"/>
        <v>3549.6</v>
      </c>
    </row>
    <row r="763" spans="1:20" ht="48" x14ac:dyDescent="0.25">
      <c r="A763" s="4">
        <v>823</v>
      </c>
      <c r="B763" s="4" t="s">
        <v>9</v>
      </c>
      <c r="C763" s="17" t="s">
        <v>1543</v>
      </c>
      <c r="D763" s="17" t="s">
        <v>1544</v>
      </c>
      <c r="E763" s="6">
        <v>2012</v>
      </c>
      <c r="F763" s="5" t="s">
        <v>12</v>
      </c>
      <c r="G763" s="5" t="s">
        <v>13</v>
      </c>
      <c r="H763" s="7" t="s">
        <v>14</v>
      </c>
      <c r="I763" s="5" t="s">
        <v>15</v>
      </c>
      <c r="J763" s="8"/>
      <c r="K763" s="23">
        <v>10</v>
      </c>
      <c r="L763" s="9">
        <v>1498.8969999999999</v>
      </c>
      <c r="M763" s="9">
        <v>14988.97</v>
      </c>
      <c r="N763" s="2">
        <v>220</v>
      </c>
      <c r="O763" s="2">
        <f t="shared" si="69"/>
        <v>2200</v>
      </c>
      <c r="P763" s="2">
        <f t="shared" si="66"/>
        <v>264</v>
      </c>
      <c r="Q763" s="2">
        <f t="shared" si="70"/>
        <v>2640</v>
      </c>
      <c r="R763" s="18"/>
      <c r="S763" s="21">
        <f t="shared" si="67"/>
        <v>224.4</v>
      </c>
      <c r="T763" s="21">
        <f t="shared" si="68"/>
        <v>2244</v>
      </c>
    </row>
    <row r="764" spans="1:20" ht="48" x14ac:dyDescent="0.25">
      <c r="A764" s="4">
        <v>824</v>
      </c>
      <c r="B764" s="4" t="s">
        <v>9</v>
      </c>
      <c r="C764" s="17" t="s">
        <v>1545</v>
      </c>
      <c r="D764" s="17" t="s">
        <v>1546</v>
      </c>
      <c r="E764" s="6">
        <v>2012</v>
      </c>
      <c r="F764" s="5" t="s">
        <v>12</v>
      </c>
      <c r="G764" s="5" t="s">
        <v>13</v>
      </c>
      <c r="H764" s="7" t="s">
        <v>14</v>
      </c>
      <c r="I764" s="5" t="s">
        <v>15</v>
      </c>
      <c r="J764" s="8"/>
      <c r="K764" s="23">
        <v>10</v>
      </c>
      <c r="L764" s="9">
        <v>1514.6780000000001</v>
      </c>
      <c r="M764" s="9">
        <v>15146.78</v>
      </c>
      <c r="N764" s="2">
        <v>223</v>
      </c>
      <c r="O764" s="2">
        <f t="shared" si="69"/>
        <v>2230</v>
      </c>
      <c r="P764" s="2">
        <f t="shared" si="66"/>
        <v>267.59999999999997</v>
      </c>
      <c r="Q764" s="2">
        <f t="shared" si="70"/>
        <v>2676</v>
      </c>
      <c r="R764" s="18"/>
      <c r="S764" s="21">
        <f t="shared" si="67"/>
        <v>227.45999999999998</v>
      </c>
      <c r="T764" s="21">
        <f t="shared" si="68"/>
        <v>2274.6</v>
      </c>
    </row>
    <row r="765" spans="1:20" ht="36" x14ac:dyDescent="0.25">
      <c r="A765" s="4">
        <v>825</v>
      </c>
      <c r="B765" s="4" t="s">
        <v>9</v>
      </c>
      <c r="C765" s="17" t="s">
        <v>1547</v>
      </c>
      <c r="D765" s="17" t="s">
        <v>1548</v>
      </c>
      <c r="E765" s="6">
        <v>2012</v>
      </c>
      <c r="F765" s="5" t="s">
        <v>12</v>
      </c>
      <c r="G765" s="5" t="s">
        <v>13</v>
      </c>
      <c r="H765" s="7" t="s">
        <v>14</v>
      </c>
      <c r="I765" s="5" t="s">
        <v>15</v>
      </c>
      <c r="J765" s="8"/>
      <c r="K765" s="23">
        <v>5</v>
      </c>
      <c r="L765" s="9">
        <v>43389.243999999999</v>
      </c>
      <c r="M765" s="9">
        <v>216946.22</v>
      </c>
      <c r="N765" s="2">
        <v>6378</v>
      </c>
      <c r="O765" s="2">
        <f t="shared" si="69"/>
        <v>31890</v>
      </c>
      <c r="P765" s="2">
        <f t="shared" si="66"/>
        <v>7653.5999999999995</v>
      </c>
      <c r="Q765" s="2">
        <f t="shared" si="70"/>
        <v>38268</v>
      </c>
      <c r="R765" s="18"/>
      <c r="S765" s="21">
        <f t="shared" si="67"/>
        <v>6505.56</v>
      </c>
      <c r="T765" s="21">
        <f t="shared" si="68"/>
        <v>32527.8</v>
      </c>
    </row>
    <row r="766" spans="1:20" ht="36" x14ac:dyDescent="0.25">
      <c r="A766" s="4">
        <v>826</v>
      </c>
      <c r="B766" s="4" t="s">
        <v>9</v>
      </c>
      <c r="C766" s="17" t="s">
        <v>1549</v>
      </c>
      <c r="D766" s="17" t="s">
        <v>1550</v>
      </c>
      <c r="E766" s="6">
        <v>2012</v>
      </c>
      <c r="F766" s="5" t="s">
        <v>12</v>
      </c>
      <c r="G766" s="5" t="s">
        <v>13</v>
      </c>
      <c r="H766" s="7" t="s">
        <v>14</v>
      </c>
      <c r="I766" s="5" t="s">
        <v>15</v>
      </c>
      <c r="J766" s="8"/>
      <c r="K766" s="23">
        <v>5</v>
      </c>
      <c r="L766" s="9">
        <v>48280.394</v>
      </c>
      <c r="M766" s="9">
        <v>241401.97</v>
      </c>
      <c r="N766" s="2">
        <v>7096</v>
      </c>
      <c r="O766" s="2">
        <f t="shared" si="69"/>
        <v>35480</v>
      </c>
      <c r="P766" s="2">
        <f t="shared" si="66"/>
        <v>8515.1999999999989</v>
      </c>
      <c r="Q766" s="2">
        <f t="shared" si="70"/>
        <v>42576</v>
      </c>
      <c r="R766" s="18"/>
      <c r="S766" s="21">
        <f t="shared" si="67"/>
        <v>7237.9199999999992</v>
      </c>
      <c r="T766" s="21">
        <f t="shared" si="68"/>
        <v>36189.599999999999</v>
      </c>
    </row>
    <row r="767" spans="1:20" ht="48" x14ac:dyDescent="0.25">
      <c r="A767" s="4">
        <v>827</v>
      </c>
      <c r="B767" s="4" t="s">
        <v>9</v>
      </c>
      <c r="C767" s="17" t="s">
        <v>1551</v>
      </c>
      <c r="D767" s="17" t="s">
        <v>1552</v>
      </c>
      <c r="E767" s="6">
        <v>2012</v>
      </c>
      <c r="F767" s="5" t="s">
        <v>12</v>
      </c>
      <c r="G767" s="5" t="s">
        <v>13</v>
      </c>
      <c r="H767" s="7" t="s">
        <v>14</v>
      </c>
      <c r="I767" s="5" t="s">
        <v>15</v>
      </c>
      <c r="J767" s="8"/>
      <c r="K767" s="23">
        <v>4</v>
      </c>
      <c r="L767" s="9">
        <v>1893.345</v>
      </c>
      <c r="M767" s="9">
        <v>7573.38</v>
      </c>
      <c r="N767" s="2">
        <v>278</v>
      </c>
      <c r="O767" s="2">
        <f t="shared" si="69"/>
        <v>1112</v>
      </c>
      <c r="P767" s="2">
        <f t="shared" si="66"/>
        <v>333.59999999999997</v>
      </c>
      <c r="Q767" s="2">
        <f t="shared" si="70"/>
        <v>1334.3999999999999</v>
      </c>
      <c r="R767" s="18"/>
      <c r="S767" s="21">
        <f t="shared" si="67"/>
        <v>283.56</v>
      </c>
      <c r="T767" s="21">
        <f t="shared" si="68"/>
        <v>1134.24</v>
      </c>
    </row>
    <row r="768" spans="1:20" ht="36" x14ac:dyDescent="0.25">
      <c r="A768" s="4">
        <v>828</v>
      </c>
      <c r="B768" s="4" t="s">
        <v>9</v>
      </c>
      <c r="C768" s="17" t="s">
        <v>1553</v>
      </c>
      <c r="D768" s="17" t="s">
        <v>1554</v>
      </c>
      <c r="E768" s="6">
        <v>2012</v>
      </c>
      <c r="F768" s="5" t="s">
        <v>12</v>
      </c>
      <c r="G768" s="5" t="s">
        <v>13</v>
      </c>
      <c r="H768" s="7" t="s">
        <v>14</v>
      </c>
      <c r="I768" s="5" t="s">
        <v>15</v>
      </c>
      <c r="J768" s="8"/>
      <c r="K768" s="23">
        <v>10</v>
      </c>
      <c r="L768" s="9">
        <v>2840.0119999999997</v>
      </c>
      <c r="M768" s="9">
        <v>28400.12</v>
      </c>
      <c r="N768" s="2">
        <v>417</v>
      </c>
      <c r="O768" s="2">
        <f t="shared" si="69"/>
        <v>4170</v>
      </c>
      <c r="P768" s="2">
        <f t="shared" si="66"/>
        <v>500.4</v>
      </c>
      <c r="Q768" s="2">
        <f t="shared" si="70"/>
        <v>5004</v>
      </c>
      <c r="R768" s="18"/>
      <c r="S768" s="21">
        <f t="shared" si="67"/>
        <v>425.34</v>
      </c>
      <c r="T768" s="21">
        <f t="shared" si="68"/>
        <v>4253.3999999999996</v>
      </c>
    </row>
    <row r="769" spans="1:20" ht="36" x14ac:dyDescent="0.25">
      <c r="A769" s="4">
        <v>829</v>
      </c>
      <c r="B769" s="4" t="s">
        <v>9</v>
      </c>
      <c r="C769" s="17" t="s">
        <v>1555</v>
      </c>
      <c r="D769" s="17" t="s">
        <v>1556</v>
      </c>
      <c r="E769" s="6">
        <v>2012</v>
      </c>
      <c r="F769" s="5" t="s">
        <v>12</v>
      </c>
      <c r="G769" s="5" t="s">
        <v>13</v>
      </c>
      <c r="H769" s="7" t="s">
        <v>14</v>
      </c>
      <c r="I769" s="5" t="s">
        <v>15</v>
      </c>
      <c r="J769" s="8"/>
      <c r="K769" s="23">
        <v>10</v>
      </c>
      <c r="L769" s="9">
        <v>3471.1379999999999</v>
      </c>
      <c r="M769" s="9">
        <v>34711.379999999997</v>
      </c>
      <c r="N769" s="2">
        <v>510</v>
      </c>
      <c r="O769" s="2">
        <f t="shared" si="69"/>
        <v>5100</v>
      </c>
      <c r="P769" s="2">
        <f t="shared" ref="P769:P832" si="71">N769*1.2</f>
        <v>612</v>
      </c>
      <c r="Q769" s="2">
        <f t="shared" si="70"/>
        <v>6120</v>
      </c>
      <c r="R769" s="18"/>
      <c r="S769" s="21">
        <f t="shared" ref="S769:S832" si="72">P769/100*85</f>
        <v>520.20000000000005</v>
      </c>
      <c r="T769" s="21">
        <f t="shared" ref="T769:T832" si="73">Q769/100*85</f>
        <v>5202</v>
      </c>
    </row>
    <row r="770" spans="1:20" ht="36" x14ac:dyDescent="0.25">
      <c r="A770" s="4">
        <v>830</v>
      </c>
      <c r="B770" s="4" t="s">
        <v>9</v>
      </c>
      <c r="C770" s="17" t="s">
        <v>1557</v>
      </c>
      <c r="D770" s="17" t="s">
        <v>1558</v>
      </c>
      <c r="E770" s="6">
        <v>2012</v>
      </c>
      <c r="F770" s="5" t="s">
        <v>12</v>
      </c>
      <c r="G770" s="5" t="s">
        <v>13</v>
      </c>
      <c r="H770" s="7" t="s">
        <v>14</v>
      </c>
      <c r="I770" s="5" t="s">
        <v>15</v>
      </c>
      <c r="J770" s="8"/>
      <c r="K770" s="23">
        <v>10</v>
      </c>
      <c r="L770" s="9">
        <v>3660.4720000000002</v>
      </c>
      <c r="M770" s="9">
        <v>36604.720000000001</v>
      </c>
      <c r="N770" s="2">
        <v>538</v>
      </c>
      <c r="O770" s="2">
        <f t="shared" si="69"/>
        <v>5380</v>
      </c>
      <c r="P770" s="2">
        <f t="shared" si="71"/>
        <v>645.6</v>
      </c>
      <c r="Q770" s="2">
        <f t="shared" si="70"/>
        <v>6456</v>
      </c>
      <c r="R770" s="18"/>
      <c r="S770" s="21">
        <f t="shared" si="72"/>
        <v>548.76</v>
      </c>
      <c r="T770" s="21">
        <f t="shared" si="73"/>
        <v>5487.6</v>
      </c>
    </row>
    <row r="771" spans="1:20" ht="36" x14ac:dyDescent="0.25">
      <c r="A771" s="4">
        <v>832</v>
      </c>
      <c r="B771" s="4" t="s">
        <v>9</v>
      </c>
      <c r="C771" s="17" t="s">
        <v>1559</v>
      </c>
      <c r="D771" s="17" t="s">
        <v>1560</v>
      </c>
      <c r="E771" s="6">
        <v>2012</v>
      </c>
      <c r="F771" s="5" t="s">
        <v>12</v>
      </c>
      <c r="G771" s="5" t="s">
        <v>13</v>
      </c>
      <c r="H771" s="7" t="s">
        <v>14</v>
      </c>
      <c r="I771" s="5" t="s">
        <v>51</v>
      </c>
      <c r="J771" s="8"/>
      <c r="K771" s="23">
        <v>8</v>
      </c>
      <c r="L771" s="9">
        <v>710.01125000000002</v>
      </c>
      <c r="M771" s="9">
        <v>5680.09</v>
      </c>
      <c r="N771" s="2">
        <v>104</v>
      </c>
      <c r="O771" s="2">
        <f t="shared" ref="O771:O834" si="74">N771*K771</f>
        <v>832</v>
      </c>
      <c r="P771" s="2">
        <f t="shared" si="71"/>
        <v>124.8</v>
      </c>
      <c r="Q771" s="2">
        <f t="shared" ref="Q771:Q834" si="75">O771*1.2</f>
        <v>998.4</v>
      </c>
      <c r="R771" s="18"/>
      <c r="S771" s="21">
        <f t="shared" si="72"/>
        <v>106.08</v>
      </c>
      <c r="T771" s="21">
        <f t="shared" si="73"/>
        <v>848.64</v>
      </c>
    </row>
    <row r="772" spans="1:20" ht="36" x14ac:dyDescent="0.25">
      <c r="A772" s="4">
        <v>833</v>
      </c>
      <c r="B772" s="4" t="s">
        <v>9</v>
      </c>
      <c r="C772" s="17" t="s">
        <v>1561</v>
      </c>
      <c r="D772" s="17" t="s">
        <v>1562</v>
      </c>
      <c r="E772" s="6">
        <v>2012</v>
      </c>
      <c r="F772" s="5" t="s">
        <v>12</v>
      </c>
      <c r="G772" s="5" t="s">
        <v>13</v>
      </c>
      <c r="H772" s="7" t="s">
        <v>14</v>
      </c>
      <c r="I772" s="5" t="s">
        <v>51</v>
      </c>
      <c r="J772" s="8"/>
      <c r="K772" s="23">
        <v>10</v>
      </c>
      <c r="L772" s="9">
        <v>788.89700000000005</v>
      </c>
      <c r="M772" s="9">
        <v>7888.97</v>
      </c>
      <c r="N772" s="2">
        <v>116</v>
      </c>
      <c r="O772" s="2">
        <f t="shared" si="74"/>
        <v>1160</v>
      </c>
      <c r="P772" s="2">
        <f t="shared" si="71"/>
        <v>139.19999999999999</v>
      </c>
      <c r="Q772" s="2">
        <f t="shared" si="75"/>
        <v>1392</v>
      </c>
      <c r="R772" s="18"/>
      <c r="S772" s="21">
        <f t="shared" si="72"/>
        <v>118.32</v>
      </c>
      <c r="T772" s="21">
        <f t="shared" si="73"/>
        <v>1183.2</v>
      </c>
    </row>
    <row r="773" spans="1:20" ht="36" x14ac:dyDescent="0.25">
      <c r="A773" s="4">
        <v>834</v>
      </c>
      <c r="B773" s="4" t="s">
        <v>9</v>
      </c>
      <c r="C773" s="17" t="s">
        <v>1563</v>
      </c>
      <c r="D773" s="17" t="s">
        <v>1564</v>
      </c>
      <c r="E773" s="6">
        <v>2012</v>
      </c>
      <c r="F773" s="5" t="s">
        <v>12</v>
      </c>
      <c r="G773" s="5" t="s">
        <v>13</v>
      </c>
      <c r="H773" s="7" t="s">
        <v>14</v>
      </c>
      <c r="I773" s="5" t="s">
        <v>51</v>
      </c>
      <c r="J773" s="8"/>
      <c r="K773" s="23">
        <v>5</v>
      </c>
      <c r="L773" s="9">
        <v>9979.5300000000007</v>
      </c>
      <c r="M773" s="9">
        <v>49897.65</v>
      </c>
      <c r="N773" s="2">
        <v>1467</v>
      </c>
      <c r="O773" s="2">
        <f t="shared" si="74"/>
        <v>7335</v>
      </c>
      <c r="P773" s="2">
        <f t="shared" si="71"/>
        <v>1760.3999999999999</v>
      </c>
      <c r="Q773" s="2">
        <f t="shared" si="75"/>
        <v>8802</v>
      </c>
      <c r="R773" s="18"/>
      <c r="S773" s="21">
        <f t="shared" si="72"/>
        <v>1496.34</v>
      </c>
      <c r="T773" s="21">
        <f t="shared" si="73"/>
        <v>7481.7</v>
      </c>
    </row>
    <row r="774" spans="1:20" ht="36" x14ac:dyDescent="0.25">
      <c r="A774" s="4">
        <v>835</v>
      </c>
      <c r="B774" s="4" t="s">
        <v>9</v>
      </c>
      <c r="C774" s="17" t="s">
        <v>1565</v>
      </c>
      <c r="D774" s="17" t="s">
        <v>1566</v>
      </c>
      <c r="E774" s="6">
        <v>2012</v>
      </c>
      <c r="F774" s="5" t="s">
        <v>12</v>
      </c>
      <c r="G774" s="5" t="s">
        <v>13</v>
      </c>
      <c r="H774" s="7" t="s">
        <v>14</v>
      </c>
      <c r="I774" s="5" t="s">
        <v>51</v>
      </c>
      <c r="J774" s="8"/>
      <c r="K774" s="23">
        <v>8</v>
      </c>
      <c r="L774" s="9">
        <v>898.64499999999998</v>
      </c>
      <c r="M774" s="9">
        <v>7189.16</v>
      </c>
      <c r="N774" s="2">
        <v>132</v>
      </c>
      <c r="O774" s="2">
        <f t="shared" si="74"/>
        <v>1056</v>
      </c>
      <c r="P774" s="2">
        <f t="shared" si="71"/>
        <v>158.4</v>
      </c>
      <c r="Q774" s="2">
        <f t="shared" si="75"/>
        <v>1267.2</v>
      </c>
      <c r="R774" s="18"/>
      <c r="S774" s="21">
        <f t="shared" si="72"/>
        <v>134.64000000000001</v>
      </c>
      <c r="T774" s="21">
        <f t="shared" si="73"/>
        <v>1077.1200000000001</v>
      </c>
    </row>
    <row r="775" spans="1:20" ht="36" x14ac:dyDescent="0.25">
      <c r="A775" s="4">
        <v>836</v>
      </c>
      <c r="B775" s="4" t="s">
        <v>9</v>
      </c>
      <c r="C775" s="17" t="s">
        <v>1567</v>
      </c>
      <c r="D775" s="17" t="s">
        <v>1568</v>
      </c>
      <c r="E775" s="6">
        <v>2012</v>
      </c>
      <c r="F775" s="5" t="s">
        <v>12</v>
      </c>
      <c r="G775" s="5" t="s">
        <v>13</v>
      </c>
      <c r="H775" s="7" t="s">
        <v>14</v>
      </c>
      <c r="I775" s="5" t="s">
        <v>51</v>
      </c>
      <c r="J775" s="8"/>
      <c r="K775" s="23">
        <v>1</v>
      </c>
      <c r="L775" s="9">
        <v>1104.45</v>
      </c>
      <c r="M775" s="9">
        <v>1104.45</v>
      </c>
      <c r="N775" s="2">
        <v>162</v>
      </c>
      <c r="O775" s="2">
        <f t="shared" si="74"/>
        <v>162</v>
      </c>
      <c r="P775" s="2">
        <f t="shared" si="71"/>
        <v>194.4</v>
      </c>
      <c r="Q775" s="2">
        <f t="shared" si="75"/>
        <v>194.4</v>
      </c>
      <c r="R775" s="18"/>
      <c r="S775" s="21">
        <f t="shared" si="72"/>
        <v>165.24</v>
      </c>
      <c r="T775" s="21">
        <f t="shared" si="73"/>
        <v>165.24</v>
      </c>
    </row>
    <row r="776" spans="1:20" ht="36" x14ac:dyDescent="0.25">
      <c r="A776" s="4">
        <v>837</v>
      </c>
      <c r="B776" s="4" t="s">
        <v>9</v>
      </c>
      <c r="C776" s="17" t="s">
        <v>1569</v>
      </c>
      <c r="D776" s="17" t="s">
        <v>1570</v>
      </c>
      <c r="E776" s="6">
        <v>2012</v>
      </c>
      <c r="F776" s="5" t="s">
        <v>12</v>
      </c>
      <c r="G776" s="5" t="s">
        <v>13</v>
      </c>
      <c r="H776" s="7" t="s">
        <v>14</v>
      </c>
      <c r="I776" s="5" t="s">
        <v>51</v>
      </c>
      <c r="J776" s="8"/>
      <c r="K776" s="23">
        <v>10</v>
      </c>
      <c r="L776" s="9">
        <v>1467.345</v>
      </c>
      <c r="M776" s="9">
        <v>14673.45</v>
      </c>
      <c r="N776" s="2">
        <v>216</v>
      </c>
      <c r="O776" s="2">
        <f t="shared" si="74"/>
        <v>2160</v>
      </c>
      <c r="P776" s="2">
        <f t="shared" si="71"/>
        <v>259.2</v>
      </c>
      <c r="Q776" s="2">
        <f t="shared" si="75"/>
        <v>2592</v>
      </c>
      <c r="R776" s="18"/>
      <c r="S776" s="21">
        <f t="shared" si="72"/>
        <v>220.32</v>
      </c>
      <c r="T776" s="21">
        <f t="shared" si="73"/>
        <v>2203.2000000000003</v>
      </c>
    </row>
    <row r="777" spans="1:20" ht="48" x14ac:dyDescent="0.25">
      <c r="A777" s="4">
        <v>838</v>
      </c>
      <c r="B777" s="4" t="s">
        <v>9</v>
      </c>
      <c r="C777" s="17" t="s">
        <v>1571</v>
      </c>
      <c r="D777" s="17" t="s">
        <v>1572</v>
      </c>
      <c r="E777" s="6">
        <v>2012</v>
      </c>
      <c r="F777" s="5" t="s">
        <v>12</v>
      </c>
      <c r="G777" s="5" t="s">
        <v>13</v>
      </c>
      <c r="H777" s="7" t="s">
        <v>14</v>
      </c>
      <c r="I777" s="5" t="s">
        <v>15</v>
      </c>
      <c r="J777" s="8"/>
      <c r="K777" s="23">
        <v>6</v>
      </c>
      <c r="L777" s="9">
        <v>3313.3566666666666</v>
      </c>
      <c r="M777" s="9">
        <v>19880.14</v>
      </c>
      <c r="N777" s="2">
        <v>487</v>
      </c>
      <c r="O777" s="2">
        <f t="shared" si="74"/>
        <v>2922</v>
      </c>
      <c r="P777" s="2">
        <f t="shared" si="71"/>
        <v>584.4</v>
      </c>
      <c r="Q777" s="2">
        <f t="shared" si="75"/>
        <v>3506.4</v>
      </c>
      <c r="R777" s="18"/>
      <c r="S777" s="21">
        <f t="shared" si="72"/>
        <v>496.73999999999995</v>
      </c>
      <c r="T777" s="21">
        <f t="shared" si="73"/>
        <v>2980.44</v>
      </c>
    </row>
    <row r="778" spans="1:20" ht="36" x14ac:dyDescent="0.25">
      <c r="A778" s="4">
        <v>839</v>
      </c>
      <c r="B778" s="4" t="s">
        <v>9</v>
      </c>
      <c r="C778" s="17" t="s">
        <v>1573</v>
      </c>
      <c r="D778" s="17" t="s">
        <v>1574</v>
      </c>
      <c r="E778" s="6">
        <v>2012</v>
      </c>
      <c r="F778" s="5" t="s">
        <v>12</v>
      </c>
      <c r="G778" s="5" t="s">
        <v>13</v>
      </c>
      <c r="H778" s="7" t="s">
        <v>14</v>
      </c>
      <c r="I778" s="5" t="s">
        <v>51</v>
      </c>
      <c r="J778" s="8"/>
      <c r="K778" s="23">
        <v>5</v>
      </c>
      <c r="L778" s="9">
        <v>4417.8160000000007</v>
      </c>
      <c r="M778" s="9">
        <v>22089.08</v>
      </c>
      <c r="N778" s="2">
        <v>649</v>
      </c>
      <c r="O778" s="2">
        <f t="shared" si="74"/>
        <v>3245</v>
      </c>
      <c r="P778" s="2">
        <f t="shared" si="71"/>
        <v>778.8</v>
      </c>
      <c r="Q778" s="2">
        <f t="shared" si="75"/>
        <v>3894</v>
      </c>
      <c r="R778" s="18"/>
      <c r="S778" s="21">
        <f t="shared" si="72"/>
        <v>661.9799999999999</v>
      </c>
      <c r="T778" s="21">
        <f t="shared" si="73"/>
        <v>3309.8999999999996</v>
      </c>
    </row>
    <row r="779" spans="1:20" ht="36" x14ac:dyDescent="0.25">
      <c r="A779" s="4">
        <v>840</v>
      </c>
      <c r="B779" s="4" t="s">
        <v>9</v>
      </c>
      <c r="C779" s="17" t="s">
        <v>1575</v>
      </c>
      <c r="D779" s="17" t="s">
        <v>1576</v>
      </c>
      <c r="E779" s="6">
        <v>2012</v>
      </c>
      <c r="F779" s="5" t="s">
        <v>12</v>
      </c>
      <c r="G779" s="5" t="s">
        <v>13</v>
      </c>
      <c r="H779" s="7" t="s">
        <v>14</v>
      </c>
      <c r="I779" s="5" t="s">
        <v>51</v>
      </c>
      <c r="J779" s="8"/>
      <c r="K779" s="23">
        <v>5</v>
      </c>
      <c r="L779" s="9">
        <v>8677.8520000000008</v>
      </c>
      <c r="M779" s="9">
        <v>43389.26</v>
      </c>
      <c r="N779" s="2">
        <v>1276</v>
      </c>
      <c r="O779" s="2">
        <f t="shared" si="74"/>
        <v>6380</v>
      </c>
      <c r="P779" s="2">
        <f t="shared" si="71"/>
        <v>1531.2</v>
      </c>
      <c r="Q779" s="2">
        <f t="shared" si="75"/>
        <v>7656</v>
      </c>
      <c r="R779" s="18"/>
      <c r="S779" s="21">
        <f t="shared" si="72"/>
        <v>1301.5200000000002</v>
      </c>
      <c r="T779" s="21">
        <f t="shared" si="73"/>
        <v>6507.6</v>
      </c>
    </row>
    <row r="780" spans="1:20" ht="36" x14ac:dyDescent="0.25">
      <c r="A780" s="4">
        <v>841</v>
      </c>
      <c r="B780" s="4" t="s">
        <v>9</v>
      </c>
      <c r="C780" s="17" t="s">
        <v>1577</v>
      </c>
      <c r="D780" s="17" t="s">
        <v>1578</v>
      </c>
      <c r="E780" s="6">
        <v>2012</v>
      </c>
      <c r="F780" s="5" t="s">
        <v>12</v>
      </c>
      <c r="G780" s="5" t="s">
        <v>13</v>
      </c>
      <c r="H780" s="7" t="s">
        <v>14</v>
      </c>
      <c r="I780" s="5" t="s">
        <v>15</v>
      </c>
      <c r="J780" s="8"/>
      <c r="K780" s="23">
        <v>5</v>
      </c>
      <c r="L780" s="9">
        <v>15470.614000000001</v>
      </c>
      <c r="M780" s="9">
        <v>77353.070000000007</v>
      </c>
      <c r="N780" s="2">
        <v>2274</v>
      </c>
      <c r="O780" s="2">
        <f t="shared" si="74"/>
        <v>11370</v>
      </c>
      <c r="P780" s="2">
        <f t="shared" si="71"/>
        <v>2728.7999999999997</v>
      </c>
      <c r="Q780" s="2">
        <f t="shared" si="75"/>
        <v>13644</v>
      </c>
      <c r="R780" s="18"/>
      <c r="S780" s="21">
        <f t="shared" si="72"/>
        <v>2319.4799999999996</v>
      </c>
      <c r="T780" s="21">
        <f t="shared" si="73"/>
        <v>11597.4</v>
      </c>
    </row>
    <row r="781" spans="1:20" ht="36" x14ac:dyDescent="0.25">
      <c r="A781" s="4">
        <v>842</v>
      </c>
      <c r="B781" s="4" t="s">
        <v>9</v>
      </c>
      <c r="C781" s="17" t="s">
        <v>1579</v>
      </c>
      <c r="D781" s="17" t="s">
        <v>1580</v>
      </c>
      <c r="E781" s="6">
        <v>2012</v>
      </c>
      <c r="F781" s="5" t="s">
        <v>12</v>
      </c>
      <c r="G781" s="5" t="s">
        <v>13</v>
      </c>
      <c r="H781" s="7" t="s">
        <v>14</v>
      </c>
      <c r="I781" s="5" t="s">
        <v>51</v>
      </c>
      <c r="J781" s="8"/>
      <c r="K781" s="23">
        <v>9</v>
      </c>
      <c r="L781" s="9">
        <v>915.1155555555556</v>
      </c>
      <c r="M781" s="9">
        <v>8236.0400000000009</v>
      </c>
      <c r="N781" s="2">
        <v>135</v>
      </c>
      <c r="O781" s="2">
        <f t="shared" si="74"/>
        <v>1215</v>
      </c>
      <c r="P781" s="2">
        <f t="shared" si="71"/>
        <v>162</v>
      </c>
      <c r="Q781" s="2">
        <f t="shared" si="75"/>
        <v>1458</v>
      </c>
      <c r="R781" s="18"/>
      <c r="S781" s="21">
        <f t="shared" si="72"/>
        <v>137.70000000000002</v>
      </c>
      <c r="T781" s="21">
        <f t="shared" si="73"/>
        <v>1239.3</v>
      </c>
    </row>
    <row r="782" spans="1:20" ht="36" x14ac:dyDescent="0.25">
      <c r="A782" s="4">
        <v>843</v>
      </c>
      <c r="B782" s="4" t="s">
        <v>9</v>
      </c>
      <c r="C782" s="17" t="s">
        <v>1581</v>
      </c>
      <c r="D782" s="17" t="s">
        <v>1582</v>
      </c>
      <c r="E782" s="6">
        <v>2012</v>
      </c>
      <c r="F782" s="5" t="s">
        <v>12</v>
      </c>
      <c r="G782" s="5" t="s">
        <v>13</v>
      </c>
      <c r="H782" s="7" t="s">
        <v>14</v>
      </c>
      <c r="I782" s="5" t="s">
        <v>51</v>
      </c>
      <c r="J782" s="8"/>
      <c r="K782" s="23">
        <v>10</v>
      </c>
      <c r="L782" s="9">
        <v>2051.127</v>
      </c>
      <c r="M782" s="9">
        <v>20511.27</v>
      </c>
      <c r="N782" s="2">
        <v>301</v>
      </c>
      <c r="O782" s="2">
        <f t="shared" si="74"/>
        <v>3010</v>
      </c>
      <c r="P782" s="2">
        <f t="shared" si="71"/>
        <v>361.2</v>
      </c>
      <c r="Q782" s="2">
        <f t="shared" si="75"/>
        <v>3612</v>
      </c>
      <c r="R782" s="18"/>
      <c r="S782" s="21">
        <f t="shared" si="72"/>
        <v>307.02</v>
      </c>
      <c r="T782" s="21">
        <f t="shared" si="73"/>
        <v>3070.2</v>
      </c>
    </row>
    <row r="783" spans="1:20" ht="36" x14ac:dyDescent="0.25">
      <c r="A783" s="4">
        <v>844</v>
      </c>
      <c r="B783" s="4" t="s">
        <v>9</v>
      </c>
      <c r="C783" s="17" t="s">
        <v>1583</v>
      </c>
      <c r="D783" s="17" t="s">
        <v>1584</v>
      </c>
      <c r="E783" s="6">
        <v>2012</v>
      </c>
      <c r="F783" s="5" t="s">
        <v>12</v>
      </c>
      <c r="G783" s="5" t="s">
        <v>13</v>
      </c>
      <c r="H783" s="7" t="s">
        <v>14</v>
      </c>
      <c r="I783" s="5" t="s">
        <v>51</v>
      </c>
      <c r="J783" s="8"/>
      <c r="K783" s="23">
        <v>8</v>
      </c>
      <c r="L783" s="9">
        <v>7178.9437500000004</v>
      </c>
      <c r="M783" s="9">
        <v>57431.55</v>
      </c>
      <c r="N783" s="2">
        <v>1055</v>
      </c>
      <c r="O783" s="2">
        <f t="shared" si="74"/>
        <v>8440</v>
      </c>
      <c r="P783" s="2">
        <f t="shared" si="71"/>
        <v>1266</v>
      </c>
      <c r="Q783" s="2">
        <f t="shared" si="75"/>
        <v>10128</v>
      </c>
      <c r="R783" s="18"/>
      <c r="S783" s="21">
        <f t="shared" si="72"/>
        <v>1076.0999999999999</v>
      </c>
      <c r="T783" s="21">
        <f t="shared" si="73"/>
        <v>8608.7999999999993</v>
      </c>
    </row>
    <row r="784" spans="1:20" ht="36" x14ac:dyDescent="0.25">
      <c r="A784" s="4">
        <v>845</v>
      </c>
      <c r="B784" s="4" t="s">
        <v>9</v>
      </c>
      <c r="C784" s="17" t="s">
        <v>1585</v>
      </c>
      <c r="D784" s="17" t="s">
        <v>1586</v>
      </c>
      <c r="E784" s="6">
        <v>2012</v>
      </c>
      <c r="F784" s="5" t="s">
        <v>12</v>
      </c>
      <c r="G784" s="5" t="s">
        <v>13</v>
      </c>
      <c r="H784" s="7" t="s">
        <v>14</v>
      </c>
      <c r="I784" s="5" t="s">
        <v>15</v>
      </c>
      <c r="J784" s="8"/>
      <c r="K784" s="23">
        <v>1</v>
      </c>
      <c r="L784" s="9">
        <v>15067.9</v>
      </c>
      <c r="M784" s="9">
        <v>15067.9</v>
      </c>
      <c r="N784" s="2">
        <v>2215</v>
      </c>
      <c r="O784" s="2">
        <f t="shared" si="74"/>
        <v>2215</v>
      </c>
      <c r="P784" s="2">
        <f t="shared" si="71"/>
        <v>2658</v>
      </c>
      <c r="Q784" s="2">
        <f t="shared" si="75"/>
        <v>2658</v>
      </c>
      <c r="R784" s="18"/>
      <c r="S784" s="21">
        <f t="shared" si="72"/>
        <v>2259.2999999999997</v>
      </c>
      <c r="T784" s="21">
        <f t="shared" si="73"/>
        <v>2259.2999999999997</v>
      </c>
    </row>
    <row r="785" spans="1:20" ht="48" x14ac:dyDescent="0.25">
      <c r="A785" s="4">
        <v>846</v>
      </c>
      <c r="B785" s="4" t="s">
        <v>9</v>
      </c>
      <c r="C785" s="17" t="s">
        <v>1587</v>
      </c>
      <c r="D785" s="17" t="s">
        <v>1588</v>
      </c>
      <c r="E785" s="6">
        <v>2012</v>
      </c>
      <c r="F785" s="5" t="s">
        <v>12</v>
      </c>
      <c r="G785" s="5" t="s">
        <v>13</v>
      </c>
      <c r="H785" s="7" t="s">
        <v>14</v>
      </c>
      <c r="I785" s="5" t="s">
        <v>15</v>
      </c>
      <c r="J785" s="8"/>
      <c r="K785" s="23">
        <v>5</v>
      </c>
      <c r="L785" s="9">
        <v>15067.898000000001</v>
      </c>
      <c r="M785" s="9">
        <v>75339.490000000005</v>
      </c>
      <c r="N785" s="2">
        <v>2215</v>
      </c>
      <c r="O785" s="2">
        <f t="shared" si="74"/>
        <v>11075</v>
      </c>
      <c r="P785" s="2">
        <f t="shared" si="71"/>
        <v>2658</v>
      </c>
      <c r="Q785" s="2">
        <f t="shared" si="75"/>
        <v>13290</v>
      </c>
      <c r="R785" s="18"/>
      <c r="S785" s="21">
        <f t="shared" si="72"/>
        <v>2259.2999999999997</v>
      </c>
      <c r="T785" s="21">
        <f t="shared" si="73"/>
        <v>11296.5</v>
      </c>
    </row>
    <row r="786" spans="1:20" ht="48" x14ac:dyDescent="0.25">
      <c r="A786" s="4">
        <v>847</v>
      </c>
      <c r="B786" s="4" t="s">
        <v>9</v>
      </c>
      <c r="C786" s="17" t="s">
        <v>1589</v>
      </c>
      <c r="D786" s="17" t="s">
        <v>1590</v>
      </c>
      <c r="E786" s="6">
        <v>2012</v>
      </c>
      <c r="F786" s="5" t="s">
        <v>12</v>
      </c>
      <c r="G786" s="5" t="s">
        <v>13</v>
      </c>
      <c r="H786" s="7" t="s">
        <v>14</v>
      </c>
      <c r="I786" s="5" t="s">
        <v>15</v>
      </c>
      <c r="J786" s="8"/>
      <c r="K786" s="23">
        <v>5</v>
      </c>
      <c r="L786" s="9">
        <v>16251.242000000002</v>
      </c>
      <c r="M786" s="9">
        <v>81256.210000000006</v>
      </c>
      <c r="N786" s="2">
        <v>2389</v>
      </c>
      <c r="O786" s="2">
        <f t="shared" si="74"/>
        <v>11945</v>
      </c>
      <c r="P786" s="2">
        <f t="shared" si="71"/>
        <v>2866.7999999999997</v>
      </c>
      <c r="Q786" s="2">
        <f t="shared" si="75"/>
        <v>14334</v>
      </c>
      <c r="R786" s="18"/>
      <c r="S786" s="21">
        <f t="shared" si="72"/>
        <v>2436.7799999999997</v>
      </c>
      <c r="T786" s="21">
        <f t="shared" si="73"/>
        <v>12183.9</v>
      </c>
    </row>
    <row r="787" spans="1:20" ht="36" x14ac:dyDescent="0.25">
      <c r="A787" s="4">
        <v>848</v>
      </c>
      <c r="B787" s="4" t="s">
        <v>9</v>
      </c>
      <c r="C787" s="17" t="s">
        <v>1591</v>
      </c>
      <c r="D787" s="17" t="s">
        <v>1592</v>
      </c>
      <c r="E787" s="6">
        <v>2012</v>
      </c>
      <c r="F787" s="5" t="s">
        <v>12</v>
      </c>
      <c r="G787" s="5" t="s">
        <v>13</v>
      </c>
      <c r="H787" s="7" t="s">
        <v>14</v>
      </c>
      <c r="I787" s="5" t="s">
        <v>51</v>
      </c>
      <c r="J787" s="8"/>
      <c r="K787" s="23">
        <v>2</v>
      </c>
      <c r="L787" s="9">
        <v>1893.345</v>
      </c>
      <c r="M787" s="9">
        <v>3786.69</v>
      </c>
      <c r="N787" s="2">
        <v>278</v>
      </c>
      <c r="O787" s="2">
        <f t="shared" si="74"/>
        <v>556</v>
      </c>
      <c r="P787" s="2">
        <f t="shared" si="71"/>
        <v>333.59999999999997</v>
      </c>
      <c r="Q787" s="2">
        <f t="shared" si="75"/>
        <v>667.19999999999993</v>
      </c>
      <c r="R787" s="18"/>
      <c r="S787" s="21">
        <f t="shared" si="72"/>
        <v>283.56</v>
      </c>
      <c r="T787" s="21">
        <f t="shared" si="73"/>
        <v>567.12</v>
      </c>
    </row>
    <row r="788" spans="1:20" ht="36" x14ac:dyDescent="0.25">
      <c r="A788" s="4">
        <v>849</v>
      </c>
      <c r="B788" s="4" t="s">
        <v>9</v>
      </c>
      <c r="C788" s="17" t="s">
        <v>1593</v>
      </c>
      <c r="D788" s="17" t="s">
        <v>1594</v>
      </c>
      <c r="E788" s="6">
        <v>2012</v>
      </c>
      <c r="F788" s="5" t="s">
        <v>12</v>
      </c>
      <c r="G788" s="5" t="s">
        <v>13</v>
      </c>
      <c r="H788" s="7" t="s">
        <v>14</v>
      </c>
      <c r="I788" s="5" t="s">
        <v>51</v>
      </c>
      <c r="J788" s="8"/>
      <c r="K788" s="23">
        <v>14</v>
      </c>
      <c r="L788" s="9">
        <v>1972.9328571428573</v>
      </c>
      <c r="M788" s="9">
        <v>27621.06</v>
      </c>
      <c r="N788" s="2">
        <v>290</v>
      </c>
      <c r="O788" s="2">
        <f t="shared" si="74"/>
        <v>4060</v>
      </c>
      <c r="P788" s="2">
        <f t="shared" si="71"/>
        <v>348</v>
      </c>
      <c r="Q788" s="2">
        <f t="shared" si="75"/>
        <v>4872</v>
      </c>
      <c r="R788" s="18"/>
      <c r="S788" s="21">
        <f t="shared" si="72"/>
        <v>295.8</v>
      </c>
      <c r="T788" s="21">
        <f t="shared" si="73"/>
        <v>4141.2</v>
      </c>
    </row>
    <row r="789" spans="1:20" ht="36" x14ac:dyDescent="0.25">
      <c r="A789" s="4">
        <v>850</v>
      </c>
      <c r="B789" s="4" t="s">
        <v>9</v>
      </c>
      <c r="C789" s="17" t="s">
        <v>1595</v>
      </c>
      <c r="D789" s="17" t="s">
        <v>1596</v>
      </c>
      <c r="E789" s="6">
        <v>2012</v>
      </c>
      <c r="F789" s="5" t="s">
        <v>12</v>
      </c>
      <c r="G789" s="5" t="s">
        <v>13</v>
      </c>
      <c r="H789" s="7" t="s">
        <v>14</v>
      </c>
      <c r="I789" s="5" t="s">
        <v>51</v>
      </c>
      <c r="J789" s="8"/>
      <c r="K789" s="23">
        <v>10</v>
      </c>
      <c r="L789" s="9">
        <v>4733.3680000000004</v>
      </c>
      <c r="M789" s="9">
        <v>47333.68</v>
      </c>
      <c r="N789" s="2">
        <v>696</v>
      </c>
      <c r="O789" s="2">
        <f t="shared" si="74"/>
        <v>6960</v>
      </c>
      <c r="P789" s="2">
        <f t="shared" si="71"/>
        <v>835.19999999999993</v>
      </c>
      <c r="Q789" s="2">
        <f t="shared" si="75"/>
        <v>8352</v>
      </c>
      <c r="R789" s="18"/>
      <c r="S789" s="21">
        <f t="shared" si="72"/>
        <v>709.91999999999985</v>
      </c>
      <c r="T789" s="21">
        <f t="shared" si="73"/>
        <v>7099.2</v>
      </c>
    </row>
    <row r="790" spans="1:20" ht="36" x14ac:dyDescent="0.25">
      <c r="A790" s="4">
        <v>851</v>
      </c>
      <c r="B790" s="4" t="s">
        <v>9</v>
      </c>
      <c r="C790" s="17" t="s">
        <v>1597</v>
      </c>
      <c r="D790" s="17" t="s">
        <v>1598</v>
      </c>
      <c r="E790" s="6">
        <v>2012</v>
      </c>
      <c r="F790" s="5" t="s">
        <v>12</v>
      </c>
      <c r="G790" s="5" t="s">
        <v>13</v>
      </c>
      <c r="H790" s="7" t="s">
        <v>14</v>
      </c>
      <c r="I790" s="5" t="s">
        <v>51</v>
      </c>
      <c r="J790" s="8"/>
      <c r="K790" s="23">
        <v>10</v>
      </c>
      <c r="L790" s="9">
        <v>5048.92</v>
      </c>
      <c r="M790" s="9">
        <v>50489.2</v>
      </c>
      <c r="N790" s="2">
        <v>742</v>
      </c>
      <c r="O790" s="2">
        <f t="shared" si="74"/>
        <v>7420</v>
      </c>
      <c r="P790" s="2">
        <f t="shared" si="71"/>
        <v>890.4</v>
      </c>
      <c r="Q790" s="2">
        <f t="shared" si="75"/>
        <v>8904</v>
      </c>
      <c r="R790" s="18"/>
      <c r="S790" s="21">
        <f t="shared" si="72"/>
        <v>756.84</v>
      </c>
      <c r="T790" s="21">
        <f t="shared" si="73"/>
        <v>7568.4000000000005</v>
      </c>
    </row>
    <row r="791" spans="1:20" ht="36" x14ac:dyDescent="0.25">
      <c r="A791" s="4">
        <v>852</v>
      </c>
      <c r="B791" s="4" t="s">
        <v>9</v>
      </c>
      <c r="C791" s="17" t="s">
        <v>1599</v>
      </c>
      <c r="D791" s="17" t="s">
        <v>1600</v>
      </c>
      <c r="E791" s="6">
        <v>2012</v>
      </c>
      <c r="F791" s="5" t="s">
        <v>12</v>
      </c>
      <c r="G791" s="5" t="s">
        <v>13</v>
      </c>
      <c r="H791" s="7" t="s">
        <v>14</v>
      </c>
      <c r="I791" s="5" t="s">
        <v>51</v>
      </c>
      <c r="J791" s="8"/>
      <c r="K791" s="23">
        <v>10</v>
      </c>
      <c r="L791" s="9">
        <v>5522.2650000000003</v>
      </c>
      <c r="M791" s="9">
        <v>55222.65</v>
      </c>
      <c r="N791" s="2">
        <v>812</v>
      </c>
      <c r="O791" s="2">
        <f t="shared" si="74"/>
        <v>8120</v>
      </c>
      <c r="P791" s="2">
        <f t="shared" si="71"/>
        <v>974.4</v>
      </c>
      <c r="Q791" s="2">
        <f t="shared" si="75"/>
        <v>9744</v>
      </c>
      <c r="R791" s="18"/>
      <c r="S791" s="21">
        <f t="shared" si="72"/>
        <v>828.24</v>
      </c>
      <c r="T791" s="21">
        <f t="shared" si="73"/>
        <v>8282.4</v>
      </c>
    </row>
    <row r="792" spans="1:20" ht="36" x14ac:dyDescent="0.25">
      <c r="A792" s="4">
        <v>853</v>
      </c>
      <c r="B792" s="4" t="s">
        <v>9</v>
      </c>
      <c r="C792" s="17" t="s">
        <v>1601</v>
      </c>
      <c r="D792" s="17" t="s">
        <v>1602</v>
      </c>
      <c r="E792" s="6">
        <v>2012</v>
      </c>
      <c r="F792" s="5" t="s">
        <v>12</v>
      </c>
      <c r="G792" s="5" t="s">
        <v>13</v>
      </c>
      <c r="H792" s="7" t="s">
        <v>14</v>
      </c>
      <c r="I792" s="5" t="s">
        <v>51</v>
      </c>
      <c r="J792" s="8"/>
      <c r="K792" s="23">
        <v>1</v>
      </c>
      <c r="L792" s="9">
        <v>66267.210000000006</v>
      </c>
      <c r="M792" s="9">
        <v>66267.210000000006</v>
      </c>
      <c r="N792" s="2">
        <v>9740</v>
      </c>
      <c r="O792" s="2">
        <f t="shared" si="74"/>
        <v>9740</v>
      </c>
      <c r="P792" s="2">
        <f t="shared" si="71"/>
        <v>11688</v>
      </c>
      <c r="Q792" s="2">
        <f t="shared" si="75"/>
        <v>11688</v>
      </c>
      <c r="R792" s="18"/>
      <c r="S792" s="21">
        <f t="shared" si="72"/>
        <v>9934.7999999999993</v>
      </c>
      <c r="T792" s="21">
        <f t="shared" si="73"/>
        <v>9934.7999999999993</v>
      </c>
    </row>
    <row r="793" spans="1:20" ht="48" x14ac:dyDescent="0.25">
      <c r="A793" s="4">
        <v>854</v>
      </c>
      <c r="B793" s="4" t="s">
        <v>9</v>
      </c>
      <c r="C793" s="17" t="s">
        <v>1603</v>
      </c>
      <c r="D793" s="17" t="s">
        <v>1604</v>
      </c>
      <c r="E793" s="6">
        <v>2012</v>
      </c>
      <c r="F793" s="5" t="s">
        <v>12</v>
      </c>
      <c r="G793" s="5" t="s">
        <v>13</v>
      </c>
      <c r="H793" s="7" t="s">
        <v>14</v>
      </c>
      <c r="I793" s="5" t="s">
        <v>15</v>
      </c>
      <c r="J793" s="8"/>
      <c r="K793" s="23">
        <v>4</v>
      </c>
      <c r="L793" s="9">
        <v>66267.212499999994</v>
      </c>
      <c r="M793" s="9">
        <v>265068.84999999998</v>
      </c>
      <c r="N793" s="2">
        <v>9740</v>
      </c>
      <c r="O793" s="2">
        <f t="shared" si="74"/>
        <v>38960</v>
      </c>
      <c r="P793" s="2">
        <f t="shared" si="71"/>
        <v>11688</v>
      </c>
      <c r="Q793" s="2">
        <f t="shared" si="75"/>
        <v>46752</v>
      </c>
      <c r="R793" s="18"/>
      <c r="S793" s="21">
        <f t="shared" si="72"/>
        <v>9934.7999999999993</v>
      </c>
      <c r="T793" s="21">
        <f t="shared" si="73"/>
        <v>39739.199999999997</v>
      </c>
    </row>
    <row r="794" spans="1:20" ht="36" x14ac:dyDescent="0.25">
      <c r="A794" s="4">
        <v>855</v>
      </c>
      <c r="B794" s="4" t="s">
        <v>9</v>
      </c>
      <c r="C794" s="17" t="s">
        <v>1605</v>
      </c>
      <c r="D794" s="17" t="s">
        <v>1606</v>
      </c>
      <c r="E794" s="6">
        <v>2012</v>
      </c>
      <c r="F794" s="5" t="s">
        <v>12</v>
      </c>
      <c r="G794" s="5" t="s">
        <v>37</v>
      </c>
      <c r="H794" s="7" t="s">
        <v>14</v>
      </c>
      <c r="I794" s="5" t="s">
        <v>15</v>
      </c>
      <c r="J794" s="8"/>
      <c r="K794" s="23">
        <v>1</v>
      </c>
      <c r="L794" s="9">
        <v>921652.71</v>
      </c>
      <c r="M794" s="9">
        <v>921652.71</v>
      </c>
      <c r="N794" s="2">
        <v>49910</v>
      </c>
      <c r="O794" s="2">
        <f t="shared" si="74"/>
        <v>49910</v>
      </c>
      <c r="P794" s="2">
        <f t="shared" si="71"/>
        <v>59892</v>
      </c>
      <c r="Q794" s="2">
        <f t="shared" si="75"/>
        <v>59892</v>
      </c>
      <c r="R794" s="18"/>
      <c r="S794" s="21">
        <f t="shared" si="72"/>
        <v>50908.2</v>
      </c>
      <c r="T794" s="21">
        <f t="shared" si="73"/>
        <v>50908.2</v>
      </c>
    </row>
    <row r="795" spans="1:20" ht="24" x14ac:dyDescent="0.25">
      <c r="A795" s="4">
        <v>856</v>
      </c>
      <c r="B795" s="4" t="s">
        <v>9</v>
      </c>
      <c r="C795" s="17" t="s">
        <v>1607</v>
      </c>
      <c r="D795" s="17" t="s">
        <v>1608</v>
      </c>
      <c r="E795" s="6">
        <v>2012</v>
      </c>
      <c r="F795" s="5" t="s">
        <v>12</v>
      </c>
      <c r="G795" s="5" t="s">
        <v>37</v>
      </c>
      <c r="H795" s="7" t="s">
        <v>14</v>
      </c>
      <c r="I795" s="5" t="s">
        <v>15</v>
      </c>
      <c r="J795" s="8"/>
      <c r="K795" s="23">
        <v>2</v>
      </c>
      <c r="L795" s="9">
        <v>1334063.585</v>
      </c>
      <c r="M795" s="9">
        <v>2668127.17</v>
      </c>
      <c r="N795" s="2">
        <v>72243</v>
      </c>
      <c r="O795" s="2">
        <f t="shared" si="74"/>
        <v>144486</v>
      </c>
      <c r="P795" s="2">
        <f t="shared" si="71"/>
        <v>86691.599999999991</v>
      </c>
      <c r="Q795" s="2">
        <f t="shared" si="75"/>
        <v>173383.19999999998</v>
      </c>
      <c r="R795" s="18"/>
      <c r="S795" s="21">
        <f t="shared" si="72"/>
        <v>73687.86</v>
      </c>
      <c r="T795" s="21">
        <f t="shared" si="73"/>
        <v>147375.72</v>
      </c>
    </row>
    <row r="796" spans="1:20" ht="36" x14ac:dyDescent="0.25">
      <c r="A796" s="4">
        <v>857</v>
      </c>
      <c r="B796" s="4" t="s">
        <v>9</v>
      </c>
      <c r="C796" s="17" t="s">
        <v>1609</v>
      </c>
      <c r="D796" s="17" t="s">
        <v>1610</v>
      </c>
      <c r="E796" s="6">
        <v>2010</v>
      </c>
      <c r="F796" s="5" t="s">
        <v>12</v>
      </c>
      <c r="G796" s="5" t="s">
        <v>13</v>
      </c>
      <c r="H796" s="7" t="s">
        <v>14</v>
      </c>
      <c r="I796" s="5" t="s">
        <v>15</v>
      </c>
      <c r="J796" s="8"/>
      <c r="K796" s="23">
        <v>1</v>
      </c>
      <c r="L796" s="9">
        <v>256790.24</v>
      </c>
      <c r="M796" s="9">
        <v>256790.24</v>
      </c>
      <c r="N796" s="2">
        <v>31390</v>
      </c>
      <c r="O796" s="2">
        <f t="shared" si="74"/>
        <v>31390</v>
      </c>
      <c r="P796" s="2">
        <f t="shared" si="71"/>
        <v>37668</v>
      </c>
      <c r="Q796" s="2">
        <f t="shared" si="75"/>
        <v>37668</v>
      </c>
      <c r="R796" s="18"/>
      <c r="S796" s="21">
        <f t="shared" si="72"/>
        <v>32017.8</v>
      </c>
      <c r="T796" s="21">
        <f t="shared" si="73"/>
        <v>32017.8</v>
      </c>
    </row>
    <row r="797" spans="1:20" ht="24" x14ac:dyDescent="0.25">
      <c r="A797" s="4">
        <v>858</v>
      </c>
      <c r="B797" s="4" t="s">
        <v>9</v>
      </c>
      <c r="C797" s="17" t="s">
        <v>1611</v>
      </c>
      <c r="D797" s="17" t="s">
        <v>1612</v>
      </c>
      <c r="E797" s="6">
        <v>2012</v>
      </c>
      <c r="F797" s="5" t="s">
        <v>12</v>
      </c>
      <c r="G797" s="5" t="s">
        <v>13</v>
      </c>
      <c r="H797" s="7" t="s">
        <v>14</v>
      </c>
      <c r="I797" s="5" t="s">
        <v>15</v>
      </c>
      <c r="J797" s="8"/>
      <c r="K797" s="23">
        <v>92</v>
      </c>
      <c r="L797" s="9">
        <v>21.903478260869566</v>
      </c>
      <c r="M797" s="9">
        <v>2015.12</v>
      </c>
      <c r="N797" s="2">
        <v>3</v>
      </c>
      <c r="O797" s="2">
        <f t="shared" si="74"/>
        <v>276</v>
      </c>
      <c r="P797" s="2">
        <f t="shared" si="71"/>
        <v>3.5999999999999996</v>
      </c>
      <c r="Q797" s="2">
        <f t="shared" si="75"/>
        <v>331.2</v>
      </c>
      <c r="R797" s="18"/>
      <c r="S797" s="21">
        <f t="shared" si="72"/>
        <v>3.0599999999999996</v>
      </c>
      <c r="T797" s="21">
        <f t="shared" si="73"/>
        <v>281.52</v>
      </c>
    </row>
    <row r="798" spans="1:20" ht="36" x14ac:dyDescent="0.25">
      <c r="A798" s="4">
        <v>859</v>
      </c>
      <c r="B798" s="4" t="s">
        <v>9</v>
      </c>
      <c r="C798" s="17" t="s">
        <v>1613</v>
      </c>
      <c r="D798" s="17" t="s">
        <v>1614</v>
      </c>
      <c r="E798" s="6">
        <v>2014</v>
      </c>
      <c r="F798" s="5" t="s">
        <v>12</v>
      </c>
      <c r="G798" s="5" t="s">
        <v>13</v>
      </c>
      <c r="H798" s="7" t="s">
        <v>14</v>
      </c>
      <c r="I798" s="5" t="s">
        <v>15</v>
      </c>
      <c r="J798" s="8"/>
      <c r="K798" s="23">
        <v>1</v>
      </c>
      <c r="L798" s="9">
        <v>319083.44</v>
      </c>
      <c r="M798" s="9">
        <v>319083.44</v>
      </c>
      <c r="N798" s="2">
        <v>90228</v>
      </c>
      <c r="O798" s="2">
        <f t="shared" si="74"/>
        <v>90228</v>
      </c>
      <c r="P798" s="2">
        <f t="shared" si="71"/>
        <v>108273.59999999999</v>
      </c>
      <c r="Q798" s="2">
        <f t="shared" si="75"/>
        <v>108273.59999999999</v>
      </c>
      <c r="R798" s="18"/>
      <c r="S798" s="21">
        <f t="shared" si="72"/>
        <v>92032.559999999983</v>
      </c>
      <c r="T798" s="21">
        <f t="shared" si="73"/>
        <v>92032.559999999983</v>
      </c>
    </row>
    <row r="799" spans="1:20" ht="24" x14ac:dyDescent="0.25">
      <c r="A799" s="4">
        <v>860</v>
      </c>
      <c r="B799" s="4" t="s">
        <v>9</v>
      </c>
      <c r="C799" s="17" t="s">
        <v>1615</v>
      </c>
      <c r="D799" s="17" t="s">
        <v>1616</v>
      </c>
      <c r="E799" s="6">
        <v>2012</v>
      </c>
      <c r="F799" s="5" t="s">
        <v>12</v>
      </c>
      <c r="G799" s="5" t="s">
        <v>13</v>
      </c>
      <c r="H799" s="7" t="s">
        <v>14</v>
      </c>
      <c r="I799" s="5" t="s">
        <v>15</v>
      </c>
      <c r="J799" s="8"/>
      <c r="K799" s="23">
        <v>55</v>
      </c>
      <c r="L799" s="9">
        <v>122.65927272727274</v>
      </c>
      <c r="M799" s="9">
        <v>6746.26</v>
      </c>
      <c r="N799" s="2">
        <v>18</v>
      </c>
      <c r="O799" s="2">
        <f t="shared" si="74"/>
        <v>990</v>
      </c>
      <c r="P799" s="2">
        <f t="shared" si="71"/>
        <v>21.599999999999998</v>
      </c>
      <c r="Q799" s="2">
        <f t="shared" si="75"/>
        <v>1188</v>
      </c>
      <c r="R799" s="18"/>
      <c r="S799" s="21">
        <f t="shared" si="72"/>
        <v>18.359999999999996</v>
      </c>
      <c r="T799" s="21">
        <f t="shared" si="73"/>
        <v>1009.8000000000001</v>
      </c>
    </row>
    <row r="800" spans="1:20" ht="24" x14ac:dyDescent="0.25">
      <c r="A800" s="4">
        <v>861</v>
      </c>
      <c r="B800" s="4" t="s">
        <v>9</v>
      </c>
      <c r="C800" s="17" t="s">
        <v>1617</v>
      </c>
      <c r="D800" s="17" t="s">
        <v>1618</v>
      </c>
      <c r="E800" s="6">
        <v>2012</v>
      </c>
      <c r="F800" s="5" t="s">
        <v>12</v>
      </c>
      <c r="G800" s="5" t="s">
        <v>13</v>
      </c>
      <c r="H800" s="7" t="s">
        <v>14</v>
      </c>
      <c r="I800" s="5" t="s">
        <v>15</v>
      </c>
      <c r="J800" s="8"/>
      <c r="K800" s="23">
        <v>4</v>
      </c>
      <c r="L800" s="9">
        <v>122.66</v>
      </c>
      <c r="M800" s="19">
        <v>490.64</v>
      </c>
      <c r="N800" s="2">
        <v>18</v>
      </c>
      <c r="O800" s="2">
        <f t="shared" si="74"/>
        <v>72</v>
      </c>
      <c r="P800" s="2">
        <f t="shared" si="71"/>
        <v>21.599999999999998</v>
      </c>
      <c r="Q800" s="2">
        <f t="shared" si="75"/>
        <v>86.399999999999991</v>
      </c>
      <c r="R800" s="18"/>
      <c r="S800" s="21">
        <f t="shared" si="72"/>
        <v>18.359999999999996</v>
      </c>
      <c r="T800" s="21">
        <f t="shared" si="73"/>
        <v>73.439999999999984</v>
      </c>
    </row>
    <row r="801" spans="1:20" ht="24" x14ac:dyDescent="0.25">
      <c r="A801" s="4">
        <v>862</v>
      </c>
      <c r="B801" s="4" t="s">
        <v>9</v>
      </c>
      <c r="C801" s="17" t="s">
        <v>1619</v>
      </c>
      <c r="D801" s="17" t="s">
        <v>1620</v>
      </c>
      <c r="E801" s="6">
        <v>2012</v>
      </c>
      <c r="F801" s="5" t="s">
        <v>12</v>
      </c>
      <c r="G801" s="5" t="s">
        <v>13</v>
      </c>
      <c r="H801" s="7" t="s">
        <v>14</v>
      </c>
      <c r="I801" s="5" t="s">
        <v>15</v>
      </c>
      <c r="J801" s="8"/>
      <c r="K801" s="23">
        <v>10</v>
      </c>
      <c r="L801" s="9">
        <v>122.65899999999999</v>
      </c>
      <c r="M801" s="9">
        <v>1226.5899999999999</v>
      </c>
      <c r="N801" s="2">
        <v>18</v>
      </c>
      <c r="O801" s="2">
        <f t="shared" si="74"/>
        <v>180</v>
      </c>
      <c r="P801" s="2">
        <f t="shared" si="71"/>
        <v>21.599999999999998</v>
      </c>
      <c r="Q801" s="2">
        <f t="shared" si="75"/>
        <v>216</v>
      </c>
      <c r="R801" s="18"/>
      <c r="S801" s="21">
        <f t="shared" si="72"/>
        <v>18.359999999999996</v>
      </c>
      <c r="T801" s="21">
        <f t="shared" si="73"/>
        <v>183.60000000000002</v>
      </c>
    </row>
    <row r="802" spans="1:20" ht="24" x14ac:dyDescent="0.25">
      <c r="A802" s="4">
        <v>863</v>
      </c>
      <c r="B802" s="4" t="s">
        <v>9</v>
      </c>
      <c r="C802" s="17" t="s">
        <v>1621</v>
      </c>
      <c r="D802" s="17" t="s">
        <v>1622</v>
      </c>
      <c r="E802" s="6">
        <v>2012</v>
      </c>
      <c r="F802" s="5" t="s">
        <v>12</v>
      </c>
      <c r="G802" s="5" t="s">
        <v>13</v>
      </c>
      <c r="H802" s="7" t="s">
        <v>14</v>
      </c>
      <c r="I802" s="5" t="s">
        <v>15</v>
      </c>
      <c r="J802" s="8"/>
      <c r="K802" s="23">
        <v>160</v>
      </c>
      <c r="L802" s="9">
        <v>137.73987500000001</v>
      </c>
      <c r="M802" s="9">
        <v>22038.38</v>
      </c>
      <c r="N802" s="2">
        <v>20</v>
      </c>
      <c r="O802" s="2">
        <f t="shared" si="74"/>
        <v>3200</v>
      </c>
      <c r="P802" s="2">
        <f t="shared" si="71"/>
        <v>24</v>
      </c>
      <c r="Q802" s="2">
        <f t="shared" si="75"/>
        <v>3840</v>
      </c>
      <c r="R802" s="18"/>
      <c r="S802" s="21">
        <f t="shared" si="72"/>
        <v>20.399999999999999</v>
      </c>
      <c r="T802" s="21">
        <f t="shared" si="73"/>
        <v>3264</v>
      </c>
    </row>
    <row r="803" spans="1:20" ht="24" x14ac:dyDescent="0.25">
      <c r="A803" s="4">
        <v>864</v>
      </c>
      <c r="B803" s="4" t="s">
        <v>9</v>
      </c>
      <c r="C803" s="17" t="s">
        <v>1623</v>
      </c>
      <c r="D803" s="17" t="s">
        <v>1624</v>
      </c>
      <c r="E803" s="6">
        <v>2012</v>
      </c>
      <c r="F803" s="5" t="s">
        <v>12</v>
      </c>
      <c r="G803" s="5" t="s">
        <v>13</v>
      </c>
      <c r="H803" s="7" t="s">
        <v>14</v>
      </c>
      <c r="I803" s="5" t="s">
        <v>54</v>
      </c>
      <c r="J803" s="8"/>
      <c r="K803" s="23">
        <v>119.7</v>
      </c>
      <c r="L803" s="9">
        <v>171.52589807852968</v>
      </c>
      <c r="M803" s="9">
        <v>20531.650000000001</v>
      </c>
      <c r="N803" s="2">
        <v>25</v>
      </c>
      <c r="O803" s="2">
        <f t="shared" si="74"/>
        <v>2992.5</v>
      </c>
      <c r="P803" s="2">
        <f t="shared" si="71"/>
        <v>30</v>
      </c>
      <c r="Q803" s="2">
        <f t="shared" si="75"/>
        <v>3591</v>
      </c>
      <c r="R803" s="18"/>
      <c r="S803" s="21">
        <f t="shared" si="72"/>
        <v>25.5</v>
      </c>
      <c r="T803" s="21">
        <f t="shared" si="73"/>
        <v>3052.35</v>
      </c>
    </row>
    <row r="804" spans="1:20" ht="24" x14ac:dyDescent="0.25">
      <c r="A804" s="4">
        <v>865</v>
      </c>
      <c r="B804" s="4" t="s">
        <v>9</v>
      </c>
      <c r="C804" s="17" t="s">
        <v>1625</v>
      </c>
      <c r="D804" s="17" t="s">
        <v>1626</v>
      </c>
      <c r="E804" s="6">
        <v>2012</v>
      </c>
      <c r="F804" s="5" t="s">
        <v>12</v>
      </c>
      <c r="G804" s="5" t="s">
        <v>13</v>
      </c>
      <c r="H804" s="7" t="s">
        <v>14</v>
      </c>
      <c r="I804" s="5" t="s">
        <v>54</v>
      </c>
      <c r="J804" s="8"/>
      <c r="K804" s="23">
        <v>168.56</v>
      </c>
      <c r="L804" s="9">
        <v>170.97715946843854</v>
      </c>
      <c r="M804" s="9">
        <v>28819.91</v>
      </c>
      <c r="N804" s="2">
        <v>25</v>
      </c>
      <c r="O804" s="2">
        <f t="shared" si="74"/>
        <v>4214</v>
      </c>
      <c r="P804" s="2">
        <f t="shared" si="71"/>
        <v>30</v>
      </c>
      <c r="Q804" s="2">
        <f t="shared" si="75"/>
        <v>5056.8</v>
      </c>
      <c r="R804" s="18"/>
      <c r="S804" s="21">
        <f t="shared" si="72"/>
        <v>25.5</v>
      </c>
      <c r="T804" s="21">
        <f t="shared" si="73"/>
        <v>4298.2800000000007</v>
      </c>
    </row>
    <row r="805" spans="1:20" ht="24" x14ac:dyDescent="0.25">
      <c r="A805" s="4">
        <v>866</v>
      </c>
      <c r="B805" s="4" t="s">
        <v>9</v>
      </c>
      <c r="C805" s="17" t="s">
        <v>1627</v>
      </c>
      <c r="D805" s="17" t="s">
        <v>1628</v>
      </c>
      <c r="E805" s="6">
        <v>2012</v>
      </c>
      <c r="F805" s="5" t="s">
        <v>12</v>
      </c>
      <c r="G805" s="5" t="s">
        <v>13</v>
      </c>
      <c r="H805" s="7" t="s">
        <v>14</v>
      </c>
      <c r="I805" s="5" t="s">
        <v>54</v>
      </c>
      <c r="J805" s="8"/>
      <c r="K805" s="23">
        <v>78.655000000000001</v>
      </c>
      <c r="L805" s="9">
        <v>171.52577712796389</v>
      </c>
      <c r="M805" s="9">
        <v>13491.36</v>
      </c>
      <c r="N805" s="2">
        <v>25</v>
      </c>
      <c r="O805" s="2">
        <f t="shared" si="74"/>
        <v>1966.375</v>
      </c>
      <c r="P805" s="2">
        <f t="shared" si="71"/>
        <v>30</v>
      </c>
      <c r="Q805" s="2">
        <f t="shared" si="75"/>
        <v>2359.65</v>
      </c>
      <c r="R805" s="18"/>
      <c r="S805" s="21">
        <f t="shared" si="72"/>
        <v>25.5</v>
      </c>
      <c r="T805" s="21">
        <f t="shared" si="73"/>
        <v>2005.7025000000001</v>
      </c>
    </row>
    <row r="806" spans="1:20" ht="24" x14ac:dyDescent="0.25">
      <c r="A806" s="4">
        <v>867</v>
      </c>
      <c r="B806" s="4" t="s">
        <v>9</v>
      </c>
      <c r="C806" s="17" t="s">
        <v>1629</v>
      </c>
      <c r="D806" s="17" t="s">
        <v>1630</v>
      </c>
      <c r="E806" s="6">
        <v>2012</v>
      </c>
      <c r="F806" s="5" t="s">
        <v>12</v>
      </c>
      <c r="G806" s="5" t="s">
        <v>13</v>
      </c>
      <c r="H806" s="7" t="s">
        <v>14</v>
      </c>
      <c r="I806" s="5" t="s">
        <v>15</v>
      </c>
      <c r="J806" s="8"/>
      <c r="K806" s="23">
        <v>10</v>
      </c>
      <c r="L806" s="9">
        <v>56.423000000000002</v>
      </c>
      <c r="M806" s="19">
        <v>564.23</v>
      </c>
      <c r="N806" s="2">
        <v>8</v>
      </c>
      <c r="O806" s="2">
        <f t="shared" si="74"/>
        <v>80</v>
      </c>
      <c r="P806" s="2">
        <f t="shared" si="71"/>
        <v>9.6</v>
      </c>
      <c r="Q806" s="2">
        <f t="shared" si="75"/>
        <v>96</v>
      </c>
      <c r="R806" s="18"/>
      <c r="S806" s="21">
        <f t="shared" si="72"/>
        <v>8.16</v>
      </c>
      <c r="T806" s="21">
        <f t="shared" si="73"/>
        <v>81.599999999999994</v>
      </c>
    </row>
    <row r="807" spans="1:20" ht="24" x14ac:dyDescent="0.25">
      <c r="A807" s="4">
        <v>868</v>
      </c>
      <c r="B807" s="4" t="s">
        <v>9</v>
      </c>
      <c r="C807" s="17" t="s">
        <v>1631</v>
      </c>
      <c r="D807" s="17" t="s">
        <v>1632</v>
      </c>
      <c r="E807" s="6">
        <v>2012</v>
      </c>
      <c r="F807" s="5" t="s">
        <v>12</v>
      </c>
      <c r="G807" s="5" t="s">
        <v>13</v>
      </c>
      <c r="H807" s="7" t="s">
        <v>14</v>
      </c>
      <c r="I807" s="5" t="s">
        <v>15</v>
      </c>
      <c r="J807" s="8"/>
      <c r="K807" s="23">
        <v>10</v>
      </c>
      <c r="L807" s="9">
        <v>48.964999999999996</v>
      </c>
      <c r="M807" s="19">
        <v>489.65</v>
      </c>
      <c r="N807" s="2">
        <v>7</v>
      </c>
      <c r="O807" s="2">
        <f t="shared" si="74"/>
        <v>70</v>
      </c>
      <c r="P807" s="2">
        <f t="shared" si="71"/>
        <v>8.4</v>
      </c>
      <c r="Q807" s="2">
        <f t="shared" si="75"/>
        <v>84</v>
      </c>
      <c r="R807" s="18"/>
      <c r="S807" s="21">
        <f t="shared" si="72"/>
        <v>7.1400000000000006</v>
      </c>
      <c r="T807" s="21">
        <f t="shared" si="73"/>
        <v>71.399999999999991</v>
      </c>
    </row>
    <row r="808" spans="1:20" ht="24" x14ac:dyDescent="0.25">
      <c r="A808" s="4">
        <v>869</v>
      </c>
      <c r="B808" s="4" t="s">
        <v>9</v>
      </c>
      <c r="C808" s="17" t="s">
        <v>1633</v>
      </c>
      <c r="D808" s="17" t="s">
        <v>1634</v>
      </c>
      <c r="E808" s="6">
        <v>2012</v>
      </c>
      <c r="F808" s="5" t="s">
        <v>12</v>
      </c>
      <c r="G808" s="5" t="s">
        <v>13</v>
      </c>
      <c r="H808" s="7" t="s">
        <v>14</v>
      </c>
      <c r="I808" s="5" t="s">
        <v>15</v>
      </c>
      <c r="J808" s="8"/>
      <c r="K808" s="23">
        <v>20</v>
      </c>
      <c r="L808" s="9">
        <v>50.093000000000004</v>
      </c>
      <c r="M808" s="9">
        <v>1001.86</v>
      </c>
      <c r="N808" s="2">
        <v>7</v>
      </c>
      <c r="O808" s="2">
        <f t="shared" si="74"/>
        <v>140</v>
      </c>
      <c r="P808" s="2">
        <f t="shared" si="71"/>
        <v>8.4</v>
      </c>
      <c r="Q808" s="2">
        <f t="shared" si="75"/>
        <v>168</v>
      </c>
      <c r="R808" s="18"/>
      <c r="S808" s="21">
        <f t="shared" si="72"/>
        <v>7.1400000000000006</v>
      </c>
      <c r="T808" s="21">
        <f t="shared" si="73"/>
        <v>142.79999999999998</v>
      </c>
    </row>
    <row r="809" spans="1:20" ht="24" x14ac:dyDescent="0.25">
      <c r="A809" s="4">
        <v>870</v>
      </c>
      <c r="B809" s="4" t="s">
        <v>9</v>
      </c>
      <c r="C809" s="17" t="s">
        <v>1635</v>
      </c>
      <c r="D809" s="17" t="s">
        <v>1636</v>
      </c>
      <c r="E809" s="6">
        <v>2012</v>
      </c>
      <c r="F809" s="5" t="s">
        <v>12</v>
      </c>
      <c r="G809" s="5" t="s">
        <v>13</v>
      </c>
      <c r="H809" s="7" t="s">
        <v>14</v>
      </c>
      <c r="I809" s="5" t="s">
        <v>15</v>
      </c>
      <c r="J809" s="8"/>
      <c r="K809" s="23">
        <v>20</v>
      </c>
      <c r="L809" s="9">
        <v>51.845500000000001</v>
      </c>
      <c r="M809" s="9">
        <v>1036.9100000000001</v>
      </c>
      <c r="N809" s="2">
        <v>8</v>
      </c>
      <c r="O809" s="2">
        <f t="shared" si="74"/>
        <v>160</v>
      </c>
      <c r="P809" s="2">
        <f t="shared" si="71"/>
        <v>9.6</v>
      </c>
      <c r="Q809" s="2">
        <f t="shared" si="75"/>
        <v>192</v>
      </c>
      <c r="R809" s="18"/>
      <c r="S809" s="21">
        <f t="shared" si="72"/>
        <v>8.16</v>
      </c>
      <c r="T809" s="21">
        <f t="shared" si="73"/>
        <v>163.19999999999999</v>
      </c>
    </row>
    <row r="810" spans="1:20" ht="24" x14ac:dyDescent="0.25">
      <c r="A810" s="4">
        <v>871</v>
      </c>
      <c r="B810" s="4" t="s">
        <v>9</v>
      </c>
      <c r="C810" s="17" t="s">
        <v>1637</v>
      </c>
      <c r="D810" s="17" t="s">
        <v>1638</v>
      </c>
      <c r="E810" s="6">
        <v>2012</v>
      </c>
      <c r="F810" s="5" t="s">
        <v>12</v>
      </c>
      <c r="G810" s="5" t="s">
        <v>13</v>
      </c>
      <c r="H810" s="7" t="s">
        <v>14</v>
      </c>
      <c r="I810" s="5" t="s">
        <v>15</v>
      </c>
      <c r="J810" s="8"/>
      <c r="K810" s="23">
        <v>20</v>
      </c>
      <c r="L810" s="9">
        <v>52.995500000000007</v>
      </c>
      <c r="M810" s="9">
        <v>1059.9100000000001</v>
      </c>
      <c r="N810" s="2">
        <v>8</v>
      </c>
      <c r="O810" s="2">
        <f t="shared" si="74"/>
        <v>160</v>
      </c>
      <c r="P810" s="2">
        <f t="shared" si="71"/>
        <v>9.6</v>
      </c>
      <c r="Q810" s="2">
        <f t="shared" si="75"/>
        <v>192</v>
      </c>
      <c r="R810" s="18"/>
      <c r="S810" s="21">
        <f t="shared" si="72"/>
        <v>8.16</v>
      </c>
      <c r="T810" s="21">
        <f t="shared" si="73"/>
        <v>163.19999999999999</v>
      </c>
    </row>
    <row r="811" spans="1:20" ht="60" x14ac:dyDescent="0.25">
      <c r="A811" s="4">
        <v>872</v>
      </c>
      <c r="B811" s="4" t="s">
        <v>9</v>
      </c>
      <c r="C811" s="17" t="s">
        <v>1639</v>
      </c>
      <c r="D811" s="17" t="s">
        <v>1640</v>
      </c>
      <c r="E811" s="6">
        <v>2012</v>
      </c>
      <c r="F811" s="5" t="s">
        <v>12</v>
      </c>
      <c r="G811" s="5" t="s">
        <v>13</v>
      </c>
      <c r="H811" s="7" t="s">
        <v>14</v>
      </c>
      <c r="I811" s="5" t="s">
        <v>15</v>
      </c>
      <c r="J811" s="8"/>
      <c r="K811" s="23">
        <v>2</v>
      </c>
      <c r="L811" s="9">
        <v>4406479.9400000004</v>
      </c>
      <c r="M811" s="9">
        <v>8812959.8800000008</v>
      </c>
      <c r="N811" s="2">
        <v>647686</v>
      </c>
      <c r="O811" s="2">
        <f t="shared" si="74"/>
        <v>1295372</v>
      </c>
      <c r="P811" s="2">
        <f t="shared" si="71"/>
        <v>777223.2</v>
      </c>
      <c r="Q811" s="2">
        <f t="shared" si="75"/>
        <v>1554446.4</v>
      </c>
      <c r="R811" s="18"/>
      <c r="S811" s="21">
        <f t="shared" si="72"/>
        <v>660639.72</v>
      </c>
      <c r="T811" s="21">
        <f t="shared" si="73"/>
        <v>1321279.44</v>
      </c>
    </row>
    <row r="812" spans="1:20" ht="24" x14ac:dyDescent="0.25">
      <c r="A812" s="4">
        <v>873</v>
      </c>
      <c r="B812" s="4" t="s">
        <v>9</v>
      </c>
      <c r="C812" s="17" t="s">
        <v>1641</v>
      </c>
      <c r="D812" s="17" t="s">
        <v>1642</v>
      </c>
      <c r="E812" s="6">
        <v>2014</v>
      </c>
      <c r="F812" s="5" t="s">
        <v>12</v>
      </c>
      <c r="G812" s="5" t="s">
        <v>13</v>
      </c>
      <c r="H812" s="7" t="s">
        <v>14</v>
      </c>
      <c r="I812" s="5" t="s">
        <v>15</v>
      </c>
      <c r="J812" s="8"/>
      <c r="K812" s="23">
        <v>2</v>
      </c>
      <c r="L812" s="9">
        <v>17372.45</v>
      </c>
      <c r="M812" s="9">
        <v>34744.9</v>
      </c>
      <c r="N812" s="2">
        <v>4912</v>
      </c>
      <c r="O812" s="2">
        <f t="shared" si="74"/>
        <v>9824</v>
      </c>
      <c r="P812" s="2">
        <f t="shared" si="71"/>
        <v>5894.4</v>
      </c>
      <c r="Q812" s="2">
        <f t="shared" si="75"/>
        <v>11788.8</v>
      </c>
      <c r="R812" s="18"/>
      <c r="S812" s="21">
        <f t="shared" si="72"/>
        <v>5010.24</v>
      </c>
      <c r="T812" s="21">
        <f t="shared" si="73"/>
        <v>10020.48</v>
      </c>
    </row>
    <row r="813" spans="1:20" ht="48" x14ac:dyDescent="0.25">
      <c r="A813" s="4">
        <v>874</v>
      </c>
      <c r="B813" s="4" t="s">
        <v>9</v>
      </c>
      <c r="C813" s="17" t="s">
        <v>1643</v>
      </c>
      <c r="D813" s="17" t="s">
        <v>1644</v>
      </c>
      <c r="E813" s="6">
        <v>2012</v>
      </c>
      <c r="F813" s="5" t="s">
        <v>12</v>
      </c>
      <c r="G813" s="5" t="s">
        <v>13</v>
      </c>
      <c r="H813" s="7" t="s">
        <v>14</v>
      </c>
      <c r="I813" s="5" t="s">
        <v>15</v>
      </c>
      <c r="J813" s="8"/>
      <c r="K813" s="23">
        <v>1</v>
      </c>
      <c r="L813" s="9">
        <v>4272.29</v>
      </c>
      <c r="M813" s="9">
        <v>4272.29</v>
      </c>
      <c r="N813" s="2">
        <v>628</v>
      </c>
      <c r="O813" s="2">
        <f t="shared" si="74"/>
        <v>628</v>
      </c>
      <c r="P813" s="2">
        <f t="shared" si="71"/>
        <v>753.6</v>
      </c>
      <c r="Q813" s="2">
        <f t="shared" si="75"/>
        <v>753.6</v>
      </c>
      <c r="R813" s="18"/>
      <c r="S813" s="21">
        <f t="shared" si="72"/>
        <v>640.56000000000006</v>
      </c>
      <c r="T813" s="21">
        <f t="shared" si="73"/>
        <v>640.56000000000006</v>
      </c>
    </row>
    <row r="814" spans="1:20" ht="24" x14ac:dyDescent="0.25">
      <c r="A814" s="4">
        <v>875</v>
      </c>
      <c r="B814" s="4" t="s">
        <v>9</v>
      </c>
      <c r="C814" s="17" t="s">
        <v>1645</v>
      </c>
      <c r="D814" s="17" t="s">
        <v>1646</v>
      </c>
      <c r="E814" s="6">
        <v>2012</v>
      </c>
      <c r="F814" s="5" t="s">
        <v>12</v>
      </c>
      <c r="G814" s="5" t="s">
        <v>13</v>
      </c>
      <c r="H814" s="7" t="s">
        <v>14</v>
      </c>
      <c r="I814" s="5" t="s">
        <v>54</v>
      </c>
      <c r="J814" s="8"/>
      <c r="K814" s="23">
        <v>2</v>
      </c>
      <c r="L814" s="9">
        <v>116.09</v>
      </c>
      <c r="M814" s="19">
        <v>232.18</v>
      </c>
      <c r="N814" s="2">
        <v>17</v>
      </c>
      <c r="O814" s="2">
        <f t="shared" si="74"/>
        <v>34</v>
      </c>
      <c r="P814" s="2">
        <f t="shared" si="71"/>
        <v>20.399999999999999</v>
      </c>
      <c r="Q814" s="2">
        <f t="shared" si="75"/>
        <v>40.799999999999997</v>
      </c>
      <c r="R814" s="18"/>
      <c r="S814" s="21">
        <f t="shared" si="72"/>
        <v>17.34</v>
      </c>
      <c r="T814" s="21">
        <f t="shared" si="73"/>
        <v>34.68</v>
      </c>
    </row>
    <row r="815" spans="1:20" ht="24" x14ac:dyDescent="0.25">
      <c r="A815" s="4">
        <v>876</v>
      </c>
      <c r="B815" s="4" t="s">
        <v>9</v>
      </c>
      <c r="C815" s="17" t="s">
        <v>1647</v>
      </c>
      <c r="D815" s="17" t="s">
        <v>1648</v>
      </c>
      <c r="E815" s="6">
        <v>2012</v>
      </c>
      <c r="F815" s="5" t="s">
        <v>12</v>
      </c>
      <c r="G815" s="5" t="s">
        <v>13</v>
      </c>
      <c r="H815" s="7" t="s">
        <v>14</v>
      </c>
      <c r="I815" s="5" t="s">
        <v>15</v>
      </c>
      <c r="J815" s="8"/>
      <c r="K815" s="23">
        <v>4</v>
      </c>
      <c r="L815" s="9">
        <v>364.03500000000003</v>
      </c>
      <c r="M815" s="9">
        <v>1456.14</v>
      </c>
      <c r="N815" s="2">
        <v>54</v>
      </c>
      <c r="O815" s="2">
        <f t="shared" si="74"/>
        <v>216</v>
      </c>
      <c r="P815" s="2">
        <f t="shared" si="71"/>
        <v>64.8</v>
      </c>
      <c r="Q815" s="2">
        <f t="shared" si="75"/>
        <v>259.2</v>
      </c>
      <c r="R815" s="18"/>
      <c r="S815" s="21">
        <f t="shared" si="72"/>
        <v>55.08</v>
      </c>
      <c r="T815" s="21">
        <f t="shared" si="73"/>
        <v>220.32</v>
      </c>
    </row>
    <row r="816" spans="1:20" ht="24" x14ac:dyDescent="0.25">
      <c r="A816" s="4">
        <v>877</v>
      </c>
      <c r="B816" s="4" t="s">
        <v>9</v>
      </c>
      <c r="C816" s="17" t="s">
        <v>1649</v>
      </c>
      <c r="D816" s="17" t="s">
        <v>1650</v>
      </c>
      <c r="E816" s="6">
        <v>2012</v>
      </c>
      <c r="F816" s="5" t="s">
        <v>12</v>
      </c>
      <c r="G816" s="5" t="s">
        <v>13</v>
      </c>
      <c r="H816" s="7" t="s">
        <v>14</v>
      </c>
      <c r="I816" s="5" t="s">
        <v>15</v>
      </c>
      <c r="J816" s="8"/>
      <c r="K816" s="23">
        <v>12</v>
      </c>
      <c r="L816" s="9">
        <v>409.19666666666666</v>
      </c>
      <c r="M816" s="9">
        <v>4910.3599999999997</v>
      </c>
      <c r="N816" s="2">
        <v>60</v>
      </c>
      <c r="O816" s="2">
        <f t="shared" si="74"/>
        <v>720</v>
      </c>
      <c r="P816" s="2">
        <f t="shared" si="71"/>
        <v>72</v>
      </c>
      <c r="Q816" s="2">
        <f t="shared" si="75"/>
        <v>864</v>
      </c>
      <c r="R816" s="18"/>
      <c r="S816" s="21">
        <f t="shared" si="72"/>
        <v>61.199999999999996</v>
      </c>
      <c r="T816" s="21">
        <f t="shared" si="73"/>
        <v>734.40000000000009</v>
      </c>
    </row>
    <row r="817" spans="1:20" ht="24" x14ac:dyDescent="0.25">
      <c r="A817" s="4">
        <v>878</v>
      </c>
      <c r="B817" s="4" t="s">
        <v>9</v>
      </c>
      <c r="C817" s="17" t="s">
        <v>1651</v>
      </c>
      <c r="D817" s="17" t="s">
        <v>1652</v>
      </c>
      <c r="E817" s="6">
        <v>2012</v>
      </c>
      <c r="F817" s="5" t="s">
        <v>12</v>
      </c>
      <c r="G817" s="5" t="s">
        <v>13</v>
      </c>
      <c r="H817" s="7" t="s">
        <v>14</v>
      </c>
      <c r="I817" s="5" t="s">
        <v>15</v>
      </c>
      <c r="J817" s="8"/>
      <c r="K817" s="23">
        <v>8</v>
      </c>
      <c r="L817" s="9">
        <v>572.33000000000004</v>
      </c>
      <c r="M817" s="9">
        <v>4578.6400000000003</v>
      </c>
      <c r="N817" s="2">
        <v>84</v>
      </c>
      <c r="O817" s="2">
        <f t="shared" si="74"/>
        <v>672</v>
      </c>
      <c r="P817" s="2">
        <f t="shared" si="71"/>
        <v>100.8</v>
      </c>
      <c r="Q817" s="2">
        <f t="shared" si="75"/>
        <v>806.4</v>
      </c>
      <c r="R817" s="18"/>
      <c r="S817" s="21">
        <f t="shared" si="72"/>
        <v>85.68</v>
      </c>
      <c r="T817" s="21">
        <f t="shared" si="73"/>
        <v>685.44</v>
      </c>
    </row>
    <row r="818" spans="1:20" ht="24" x14ac:dyDescent="0.25">
      <c r="A818" s="4">
        <v>879</v>
      </c>
      <c r="B818" s="4" t="s">
        <v>9</v>
      </c>
      <c r="C818" s="17" t="s">
        <v>1653</v>
      </c>
      <c r="D818" s="17" t="s">
        <v>1654</v>
      </c>
      <c r="E818" s="6">
        <v>2012</v>
      </c>
      <c r="F818" s="5" t="s">
        <v>12</v>
      </c>
      <c r="G818" s="5" t="s">
        <v>13</v>
      </c>
      <c r="H818" s="7" t="s">
        <v>14</v>
      </c>
      <c r="I818" s="5" t="s">
        <v>15</v>
      </c>
      <c r="J818" s="8"/>
      <c r="K818" s="23">
        <v>136</v>
      </c>
      <c r="L818" s="9">
        <v>132.96492647058824</v>
      </c>
      <c r="M818" s="9">
        <v>18083.23</v>
      </c>
      <c r="N818" s="2">
        <v>20</v>
      </c>
      <c r="O818" s="2">
        <f t="shared" si="74"/>
        <v>2720</v>
      </c>
      <c r="P818" s="2">
        <f t="shared" si="71"/>
        <v>24</v>
      </c>
      <c r="Q818" s="2">
        <f t="shared" si="75"/>
        <v>3264</v>
      </c>
      <c r="R818" s="18"/>
      <c r="S818" s="21">
        <f t="shared" si="72"/>
        <v>20.399999999999999</v>
      </c>
      <c r="T818" s="21">
        <f t="shared" si="73"/>
        <v>2774.4</v>
      </c>
    </row>
    <row r="819" spans="1:20" ht="24" x14ac:dyDescent="0.25">
      <c r="A819" s="4">
        <v>880</v>
      </c>
      <c r="B819" s="4" t="s">
        <v>9</v>
      </c>
      <c r="C819" s="17" t="s">
        <v>1655</v>
      </c>
      <c r="D819" s="17" t="s">
        <v>1656</v>
      </c>
      <c r="E819" s="6">
        <v>2015</v>
      </c>
      <c r="F819" s="5" t="s">
        <v>12</v>
      </c>
      <c r="G819" s="5" t="s">
        <v>13</v>
      </c>
      <c r="H819" s="7" t="s">
        <v>14</v>
      </c>
      <c r="I819" s="5" t="s">
        <v>15</v>
      </c>
      <c r="J819" s="8"/>
      <c r="K819" s="23">
        <v>24</v>
      </c>
      <c r="L819" s="9">
        <v>76.427916666666661</v>
      </c>
      <c r="M819" s="9">
        <v>1834.27</v>
      </c>
      <c r="N819" s="2">
        <v>19</v>
      </c>
      <c r="O819" s="2">
        <f t="shared" si="74"/>
        <v>456</v>
      </c>
      <c r="P819" s="2">
        <f t="shared" si="71"/>
        <v>22.8</v>
      </c>
      <c r="Q819" s="2">
        <f t="shared" si="75"/>
        <v>547.19999999999993</v>
      </c>
      <c r="R819" s="18"/>
      <c r="S819" s="21">
        <f t="shared" si="72"/>
        <v>19.38</v>
      </c>
      <c r="T819" s="21">
        <f t="shared" si="73"/>
        <v>465.11999999999995</v>
      </c>
    </row>
    <row r="820" spans="1:20" ht="24" x14ac:dyDescent="0.25">
      <c r="A820" s="4">
        <v>881</v>
      </c>
      <c r="B820" s="4" t="s">
        <v>9</v>
      </c>
      <c r="C820" s="17" t="s">
        <v>1657</v>
      </c>
      <c r="D820" s="17" t="s">
        <v>1658</v>
      </c>
      <c r="E820" s="6">
        <v>2012</v>
      </c>
      <c r="F820" s="5" t="s">
        <v>12</v>
      </c>
      <c r="G820" s="5" t="s">
        <v>13</v>
      </c>
      <c r="H820" s="7" t="s">
        <v>14</v>
      </c>
      <c r="I820" s="5" t="s">
        <v>15</v>
      </c>
      <c r="J820" s="8"/>
      <c r="K820" s="23">
        <v>50</v>
      </c>
      <c r="L820" s="9">
        <v>48.318999999999996</v>
      </c>
      <c r="M820" s="9">
        <v>2415.9499999999998</v>
      </c>
      <c r="N820" s="2">
        <v>7</v>
      </c>
      <c r="O820" s="2">
        <f t="shared" si="74"/>
        <v>350</v>
      </c>
      <c r="P820" s="2">
        <f t="shared" si="71"/>
        <v>8.4</v>
      </c>
      <c r="Q820" s="2">
        <f t="shared" si="75"/>
        <v>420</v>
      </c>
      <c r="R820" s="18"/>
      <c r="S820" s="21">
        <f t="shared" si="72"/>
        <v>7.1400000000000006</v>
      </c>
      <c r="T820" s="21">
        <f t="shared" si="73"/>
        <v>357</v>
      </c>
    </row>
    <row r="821" spans="1:20" ht="36" x14ac:dyDescent="0.25">
      <c r="A821" s="4">
        <v>882</v>
      </c>
      <c r="B821" s="4" t="s">
        <v>9</v>
      </c>
      <c r="C821" s="17" t="s">
        <v>1659</v>
      </c>
      <c r="D821" s="17" t="s">
        <v>1660</v>
      </c>
      <c r="E821" s="6">
        <v>2012</v>
      </c>
      <c r="F821" s="5" t="s">
        <v>12</v>
      </c>
      <c r="G821" s="5" t="s">
        <v>13</v>
      </c>
      <c r="H821" s="7" t="s">
        <v>14</v>
      </c>
      <c r="I821" s="5" t="s">
        <v>15</v>
      </c>
      <c r="J821" s="8"/>
      <c r="K821" s="23">
        <v>194</v>
      </c>
      <c r="L821" s="9">
        <v>209.22175257731956</v>
      </c>
      <c r="M821" s="9">
        <v>40589.019999999997</v>
      </c>
      <c r="N821" s="2">
        <v>31</v>
      </c>
      <c r="O821" s="2">
        <f t="shared" si="74"/>
        <v>6014</v>
      </c>
      <c r="P821" s="2">
        <f t="shared" si="71"/>
        <v>37.199999999999996</v>
      </c>
      <c r="Q821" s="2">
        <f t="shared" si="75"/>
        <v>7216.8</v>
      </c>
      <c r="R821" s="18"/>
      <c r="S821" s="21">
        <f t="shared" si="72"/>
        <v>31.619999999999994</v>
      </c>
      <c r="T821" s="21">
        <f t="shared" si="73"/>
        <v>6134.2800000000007</v>
      </c>
    </row>
    <row r="822" spans="1:20" ht="36" x14ac:dyDescent="0.25">
      <c r="A822" s="4">
        <v>883</v>
      </c>
      <c r="B822" s="4" t="s">
        <v>9</v>
      </c>
      <c r="C822" s="17" t="s">
        <v>1661</v>
      </c>
      <c r="D822" s="17" t="s">
        <v>1662</v>
      </c>
      <c r="E822" s="6">
        <v>2012</v>
      </c>
      <c r="F822" s="5" t="s">
        <v>12</v>
      </c>
      <c r="G822" s="5" t="s">
        <v>13</v>
      </c>
      <c r="H822" s="7" t="s">
        <v>14</v>
      </c>
      <c r="I822" s="5" t="s">
        <v>15</v>
      </c>
      <c r="J822" s="8"/>
      <c r="K822" s="23">
        <v>988</v>
      </c>
      <c r="L822" s="9">
        <v>245.17626518218623</v>
      </c>
      <c r="M822" s="9">
        <v>242234.15</v>
      </c>
      <c r="N822" s="2">
        <v>36</v>
      </c>
      <c r="O822" s="2">
        <f t="shared" si="74"/>
        <v>35568</v>
      </c>
      <c r="P822" s="2">
        <f t="shared" si="71"/>
        <v>43.199999999999996</v>
      </c>
      <c r="Q822" s="2">
        <f t="shared" si="75"/>
        <v>42681.599999999999</v>
      </c>
      <c r="R822" s="18"/>
      <c r="S822" s="21">
        <f t="shared" si="72"/>
        <v>36.719999999999992</v>
      </c>
      <c r="T822" s="21">
        <f t="shared" si="73"/>
        <v>36279.360000000001</v>
      </c>
    </row>
    <row r="823" spans="1:20" ht="36" x14ac:dyDescent="0.25">
      <c r="A823" s="4">
        <v>884</v>
      </c>
      <c r="B823" s="4" t="s">
        <v>9</v>
      </c>
      <c r="C823" s="17" t="s">
        <v>1663</v>
      </c>
      <c r="D823" s="17" t="s">
        <v>1664</v>
      </c>
      <c r="E823" s="6">
        <v>2012</v>
      </c>
      <c r="F823" s="5" t="s">
        <v>12</v>
      </c>
      <c r="G823" s="5" t="s">
        <v>13</v>
      </c>
      <c r="H823" s="7" t="s">
        <v>14</v>
      </c>
      <c r="I823" s="5" t="s">
        <v>15</v>
      </c>
      <c r="J823" s="8"/>
      <c r="K823" s="23">
        <v>980</v>
      </c>
      <c r="L823" s="9">
        <v>281.60170408163265</v>
      </c>
      <c r="M823" s="9">
        <v>275969.67</v>
      </c>
      <c r="N823" s="2">
        <v>41</v>
      </c>
      <c r="O823" s="2">
        <f t="shared" si="74"/>
        <v>40180</v>
      </c>
      <c r="P823" s="2">
        <f t="shared" si="71"/>
        <v>49.199999999999996</v>
      </c>
      <c r="Q823" s="2">
        <f t="shared" si="75"/>
        <v>48216</v>
      </c>
      <c r="R823" s="18"/>
      <c r="S823" s="21">
        <f t="shared" si="72"/>
        <v>41.819999999999993</v>
      </c>
      <c r="T823" s="21">
        <f t="shared" si="73"/>
        <v>40983.599999999999</v>
      </c>
    </row>
    <row r="824" spans="1:20" ht="36" x14ac:dyDescent="0.25">
      <c r="A824" s="4">
        <v>885</v>
      </c>
      <c r="B824" s="4" t="s">
        <v>9</v>
      </c>
      <c r="C824" s="17" t="s">
        <v>1665</v>
      </c>
      <c r="D824" s="17" t="s">
        <v>1666</v>
      </c>
      <c r="E824" s="6">
        <v>2014</v>
      </c>
      <c r="F824" s="5" t="s">
        <v>12</v>
      </c>
      <c r="G824" s="5" t="s">
        <v>13</v>
      </c>
      <c r="H824" s="7" t="s">
        <v>14</v>
      </c>
      <c r="I824" s="5" t="s">
        <v>15</v>
      </c>
      <c r="J824" s="8"/>
      <c r="K824" s="23">
        <v>130</v>
      </c>
      <c r="L824" s="9">
        <v>186.58453846153847</v>
      </c>
      <c r="M824" s="9">
        <v>24255.99</v>
      </c>
      <c r="N824" s="2">
        <v>53</v>
      </c>
      <c r="O824" s="2">
        <f t="shared" si="74"/>
        <v>6890</v>
      </c>
      <c r="P824" s="2">
        <f t="shared" si="71"/>
        <v>63.599999999999994</v>
      </c>
      <c r="Q824" s="2">
        <f t="shared" si="75"/>
        <v>8268</v>
      </c>
      <c r="R824" s="18"/>
      <c r="S824" s="21">
        <f t="shared" si="72"/>
        <v>54.059999999999988</v>
      </c>
      <c r="T824" s="21">
        <f t="shared" si="73"/>
        <v>7027.8</v>
      </c>
    </row>
    <row r="825" spans="1:20" ht="36" x14ac:dyDescent="0.25">
      <c r="A825" s="4">
        <v>886</v>
      </c>
      <c r="B825" s="4" t="s">
        <v>9</v>
      </c>
      <c r="C825" s="17" t="s">
        <v>1667</v>
      </c>
      <c r="D825" s="17" t="s">
        <v>1668</v>
      </c>
      <c r="E825" s="6">
        <v>2014</v>
      </c>
      <c r="F825" s="5" t="s">
        <v>12</v>
      </c>
      <c r="G825" s="5" t="s">
        <v>13</v>
      </c>
      <c r="H825" s="7" t="s">
        <v>14</v>
      </c>
      <c r="I825" s="5" t="s">
        <v>15</v>
      </c>
      <c r="J825" s="8"/>
      <c r="K825" s="23">
        <v>80</v>
      </c>
      <c r="L825" s="9">
        <v>196.68199999999999</v>
      </c>
      <c r="M825" s="9">
        <v>15734.56</v>
      </c>
      <c r="N825" s="2">
        <v>56</v>
      </c>
      <c r="O825" s="2">
        <f t="shared" si="74"/>
        <v>4480</v>
      </c>
      <c r="P825" s="2">
        <f t="shared" si="71"/>
        <v>67.2</v>
      </c>
      <c r="Q825" s="2">
        <f t="shared" si="75"/>
        <v>5376</v>
      </c>
      <c r="R825" s="18"/>
      <c r="S825" s="21">
        <f t="shared" si="72"/>
        <v>57.120000000000005</v>
      </c>
      <c r="T825" s="21">
        <f t="shared" si="73"/>
        <v>4569.5999999999995</v>
      </c>
    </row>
    <row r="826" spans="1:20" ht="36" x14ac:dyDescent="0.25">
      <c r="A826" s="4">
        <v>887</v>
      </c>
      <c r="B826" s="4" t="s">
        <v>9</v>
      </c>
      <c r="C826" s="17" t="s">
        <v>1669</v>
      </c>
      <c r="D826" s="17" t="s">
        <v>1670</v>
      </c>
      <c r="E826" s="6">
        <v>2012</v>
      </c>
      <c r="F826" s="5" t="s">
        <v>12</v>
      </c>
      <c r="G826" s="5" t="s">
        <v>13</v>
      </c>
      <c r="H826" s="7" t="s">
        <v>14</v>
      </c>
      <c r="I826" s="5" t="s">
        <v>15</v>
      </c>
      <c r="J826" s="8"/>
      <c r="K826" s="23">
        <v>100</v>
      </c>
      <c r="L826" s="9">
        <v>634.1925</v>
      </c>
      <c r="M826" s="9">
        <v>63419.25</v>
      </c>
      <c r="N826" s="2">
        <v>93</v>
      </c>
      <c r="O826" s="2">
        <f t="shared" si="74"/>
        <v>9300</v>
      </c>
      <c r="P826" s="2">
        <f t="shared" si="71"/>
        <v>111.6</v>
      </c>
      <c r="Q826" s="2">
        <f t="shared" si="75"/>
        <v>11160</v>
      </c>
      <c r="R826" s="18"/>
      <c r="S826" s="21">
        <f t="shared" si="72"/>
        <v>94.859999999999985</v>
      </c>
      <c r="T826" s="21">
        <f t="shared" si="73"/>
        <v>9486</v>
      </c>
    </row>
    <row r="827" spans="1:20" ht="24" x14ac:dyDescent="0.25">
      <c r="A827" s="4">
        <v>889</v>
      </c>
      <c r="B827" s="4" t="s">
        <v>9</v>
      </c>
      <c r="C827" s="17" t="s">
        <v>1671</v>
      </c>
      <c r="D827" s="17" t="s">
        <v>1672</v>
      </c>
      <c r="E827" s="6">
        <v>2012</v>
      </c>
      <c r="F827" s="5" t="s">
        <v>12</v>
      </c>
      <c r="G827" s="5" t="s">
        <v>13</v>
      </c>
      <c r="H827" s="7" t="s">
        <v>14</v>
      </c>
      <c r="I827" s="5" t="s">
        <v>15</v>
      </c>
      <c r="J827" s="8"/>
      <c r="K827" s="23">
        <v>108</v>
      </c>
      <c r="L827" s="9">
        <v>34.322685185185186</v>
      </c>
      <c r="M827" s="9">
        <v>3706.85</v>
      </c>
      <c r="N827" s="2">
        <v>5</v>
      </c>
      <c r="O827" s="2">
        <f t="shared" si="74"/>
        <v>540</v>
      </c>
      <c r="P827" s="2">
        <f t="shared" si="71"/>
        <v>6</v>
      </c>
      <c r="Q827" s="2">
        <f t="shared" si="75"/>
        <v>648</v>
      </c>
      <c r="R827" s="18"/>
      <c r="S827" s="21">
        <f t="shared" si="72"/>
        <v>5.0999999999999996</v>
      </c>
      <c r="T827" s="21">
        <f t="shared" si="73"/>
        <v>550.80000000000007</v>
      </c>
    </row>
    <row r="828" spans="1:20" ht="24" x14ac:dyDescent="0.25">
      <c r="A828" s="4">
        <v>890</v>
      </c>
      <c r="B828" s="4" t="s">
        <v>9</v>
      </c>
      <c r="C828" s="17" t="s">
        <v>1673</v>
      </c>
      <c r="D828" s="17" t="s">
        <v>1674</v>
      </c>
      <c r="E828" s="6">
        <v>2012</v>
      </c>
      <c r="F828" s="5" t="s">
        <v>12</v>
      </c>
      <c r="G828" s="5" t="s">
        <v>13</v>
      </c>
      <c r="H828" s="7" t="s">
        <v>14</v>
      </c>
      <c r="I828" s="5" t="s">
        <v>15</v>
      </c>
      <c r="J828" s="8"/>
      <c r="K828" s="23">
        <v>16</v>
      </c>
      <c r="L828" s="9">
        <v>74.018749999999997</v>
      </c>
      <c r="M828" s="9">
        <v>1184.3</v>
      </c>
      <c r="N828" s="2">
        <v>11</v>
      </c>
      <c r="O828" s="2">
        <f t="shared" si="74"/>
        <v>176</v>
      </c>
      <c r="P828" s="2">
        <f t="shared" si="71"/>
        <v>13.2</v>
      </c>
      <c r="Q828" s="2">
        <f t="shared" si="75"/>
        <v>211.2</v>
      </c>
      <c r="R828" s="18"/>
      <c r="S828" s="21">
        <f t="shared" si="72"/>
        <v>11.22</v>
      </c>
      <c r="T828" s="21">
        <f t="shared" si="73"/>
        <v>179.52</v>
      </c>
    </row>
    <row r="829" spans="1:20" ht="24" x14ac:dyDescent="0.25">
      <c r="A829" s="4">
        <v>891</v>
      </c>
      <c r="B829" s="4" t="s">
        <v>9</v>
      </c>
      <c r="C829" s="17" t="s">
        <v>1675</v>
      </c>
      <c r="D829" s="17" t="s">
        <v>1676</v>
      </c>
      <c r="E829" s="6">
        <v>2012</v>
      </c>
      <c r="F829" s="5" t="s">
        <v>12</v>
      </c>
      <c r="G829" s="5" t="s">
        <v>13</v>
      </c>
      <c r="H829" s="7" t="s">
        <v>14</v>
      </c>
      <c r="I829" s="5" t="s">
        <v>15</v>
      </c>
      <c r="J829" s="8"/>
      <c r="K829" s="23">
        <v>12</v>
      </c>
      <c r="L829" s="9">
        <v>80.708333333333329</v>
      </c>
      <c r="M829" s="19">
        <v>968.5</v>
      </c>
      <c r="N829" s="2">
        <v>12</v>
      </c>
      <c r="O829" s="2">
        <f t="shared" si="74"/>
        <v>144</v>
      </c>
      <c r="P829" s="2">
        <f t="shared" si="71"/>
        <v>14.399999999999999</v>
      </c>
      <c r="Q829" s="2">
        <f t="shared" si="75"/>
        <v>172.79999999999998</v>
      </c>
      <c r="R829" s="18"/>
      <c r="S829" s="21">
        <f t="shared" si="72"/>
        <v>12.239999999999998</v>
      </c>
      <c r="T829" s="21">
        <f t="shared" si="73"/>
        <v>146.87999999999997</v>
      </c>
    </row>
    <row r="830" spans="1:20" ht="24" x14ac:dyDescent="0.25">
      <c r="A830" s="4">
        <v>892</v>
      </c>
      <c r="B830" s="4" t="s">
        <v>9</v>
      </c>
      <c r="C830" s="17" t="s">
        <v>1677</v>
      </c>
      <c r="D830" s="17" t="s">
        <v>1678</v>
      </c>
      <c r="E830" s="6">
        <v>2012</v>
      </c>
      <c r="F830" s="5" t="s">
        <v>12</v>
      </c>
      <c r="G830" s="5" t="s">
        <v>13</v>
      </c>
      <c r="H830" s="7" t="s">
        <v>14</v>
      </c>
      <c r="I830" s="5" t="s">
        <v>15</v>
      </c>
      <c r="J830" s="8"/>
      <c r="K830" s="23">
        <v>80</v>
      </c>
      <c r="L830" s="9">
        <v>246.36999999999998</v>
      </c>
      <c r="M830" s="9">
        <v>19709.599999999999</v>
      </c>
      <c r="N830" s="2">
        <v>36</v>
      </c>
      <c r="O830" s="2">
        <f t="shared" si="74"/>
        <v>2880</v>
      </c>
      <c r="P830" s="2">
        <f t="shared" si="71"/>
        <v>43.199999999999996</v>
      </c>
      <c r="Q830" s="2">
        <f t="shared" si="75"/>
        <v>3456</v>
      </c>
      <c r="R830" s="18"/>
      <c r="S830" s="21">
        <f t="shared" si="72"/>
        <v>36.719999999999992</v>
      </c>
      <c r="T830" s="21">
        <f t="shared" si="73"/>
        <v>2937.6000000000004</v>
      </c>
    </row>
    <row r="831" spans="1:20" ht="24" x14ac:dyDescent="0.25">
      <c r="A831" s="4">
        <v>893</v>
      </c>
      <c r="B831" s="4" t="s">
        <v>9</v>
      </c>
      <c r="C831" s="17" t="s">
        <v>1679</v>
      </c>
      <c r="D831" s="17" t="s">
        <v>1680</v>
      </c>
      <c r="E831" s="6">
        <v>2012</v>
      </c>
      <c r="F831" s="5" t="s">
        <v>12</v>
      </c>
      <c r="G831" s="5" t="s">
        <v>13</v>
      </c>
      <c r="H831" s="7" t="s">
        <v>14</v>
      </c>
      <c r="I831" s="5" t="s">
        <v>15</v>
      </c>
      <c r="J831" s="8"/>
      <c r="K831" s="23">
        <v>12</v>
      </c>
      <c r="L831" s="9">
        <v>167.09166666666667</v>
      </c>
      <c r="M831" s="9">
        <v>2005.1</v>
      </c>
      <c r="N831" s="2">
        <v>25</v>
      </c>
      <c r="O831" s="2">
        <f t="shared" si="74"/>
        <v>300</v>
      </c>
      <c r="P831" s="2">
        <f t="shared" si="71"/>
        <v>30</v>
      </c>
      <c r="Q831" s="2">
        <f t="shared" si="75"/>
        <v>360</v>
      </c>
      <c r="R831" s="18"/>
      <c r="S831" s="21">
        <f t="shared" si="72"/>
        <v>25.5</v>
      </c>
      <c r="T831" s="21">
        <f t="shared" si="73"/>
        <v>306</v>
      </c>
    </row>
    <row r="832" spans="1:20" ht="24" x14ac:dyDescent="0.25">
      <c r="A832" s="4">
        <v>894</v>
      </c>
      <c r="B832" s="4" t="s">
        <v>9</v>
      </c>
      <c r="C832" s="17" t="s">
        <v>1681</v>
      </c>
      <c r="D832" s="17" t="s">
        <v>1682</v>
      </c>
      <c r="E832" s="6">
        <v>2012</v>
      </c>
      <c r="F832" s="5" t="s">
        <v>12</v>
      </c>
      <c r="G832" s="5" t="s">
        <v>13</v>
      </c>
      <c r="H832" s="7" t="s">
        <v>14</v>
      </c>
      <c r="I832" s="5" t="s">
        <v>15</v>
      </c>
      <c r="J832" s="8"/>
      <c r="K832" s="23">
        <v>8</v>
      </c>
      <c r="L832" s="9">
        <v>176.96125000000001</v>
      </c>
      <c r="M832" s="9">
        <v>1415.69</v>
      </c>
      <c r="N832" s="2">
        <v>26</v>
      </c>
      <c r="O832" s="2">
        <f t="shared" si="74"/>
        <v>208</v>
      </c>
      <c r="P832" s="2">
        <f t="shared" si="71"/>
        <v>31.2</v>
      </c>
      <c r="Q832" s="2">
        <f t="shared" si="75"/>
        <v>249.6</v>
      </c>
      <c r="R832" s="18"/>
      <c r="S832" s="21">
        <f t="shared" si="72"/>
        <v>26.52</v>
      </c>
      <c r="T832" s="21">
        <f t="shared" si="73"/>
        <v>212.16</v>
      </c>
    </row>
    <row r="833" spans="1:20" ht="24" x14ac:dyDescent="0.25">
      <c r="A833" s="4">
        <v>895</v>
      </c>
      <c r="B833" s="4" t="s">
        <v>9</v>
      </c>
      <c r="C833" s="17" t="s">
        <v>1683</v>
      </c>
      <c r="D833" s="17" t="s">
        <v>1684</v>
      </c>
      <c r="E833" s="6">
        <v>2012</v>
      </c>
      <c r="F833" s="5" t="s">
        <v>12</v>
      </c>
      <c r="G833" s="5" t="s">
        <v>13</v>
      </c>
      <c r="H833" s="7" t="s">
        <v>14</v>
      </c>
      <c r="I833" s="5" t="s">
        <v>15</v>
      </c>
      <c r="J833" s="8"/>
      <c r="K833" s="23">
        <v>16</v>
      </c>
      <c r="L833" s="9">
        <v>187.6575</v>
      </c>
      <c r="M833" s="9">
        <v>3002.52</v>
      </c>
      <c r="N833" s="2">
        <v>28</v>
      </c>
      <c r="O833" s="2">
        <f t="shared" si="74"/>
        <v>448</v>
      </c>
      <c r="P833" s="2">
        <f t="shared" ref="P833:P870" si="76">N833*1.2</f>
        <v>33.6</v>
      </c>
      <c r="Q833" s="2">
        <f t="shared" si="75"/>
        <v>537.6</v>
      </c>
      <c r="R833" s="18"/>
      <c r="S833" s="21">
        <f t="shared" ref="S833:S859" si="77">P833/100*85</f>
        <v>28.560000000000002</v>
      </c>
      <c r="T833" s="21">
        <f t="shared" ref="T833:T859" si="78">Q833/100*85</f>
        <v>456.96000000000004</v>
      </c>
    </row>
    <row r="834" spans="1:20" ht="24" x14ac:dyDescent="0.25">
      <c r="A834" s="4">
        <v>896</v>
      </c>
      <c r="B834" s="4" t="s">
        <v>9</v>
      </c>
      <c r="C834" s="17" t="s">
        <v>1685</v>
      </c>
      <c r="D834" s="17" t="s">
        <v>1686</v>
      </c>
      <c r="E834" s="6">
        <v>2012</v>
      </c>
      <c r="F834" s="5" t="s">
        <v>12</v>
      </c>
      <c r="G834" s="5" t="s">
        <v>13</v>
      </c>
      <c r="H834" s="7" t="s">
        <v>14</v>
      </c>
      <c r="I834" s="5" t="s">
        <v>15</v>
      </c>
      <c r="J834" s="8"/>
      <c r="K834" s="23">
        <v>80</v>
      </c>
      <c r="L834" s="9">
        <v>51.111750000000001</v>
      </c>
      <c r="M834" s="9">
        <v>4088.94</v>
      </c>
      <c r="N834" s="2">
        <v>8</v>
      </c>
      <c r="O834" s="2">
        <f t="shared" si="74"/>
        <v>640</v>
      </c>
      <c r="P834" s="2">
        <f t="shared" si="76"/>
        <v>9.6</v>
      </c>
      <c r="Q834" s="2">
        <f t="shared" si="75"/>
        <v>768</v>
      </c>
      <c r="R834" s="18"/>
      <c r="S834" s="21">
        <f t="shared" si="77"/>
        <v>8.16</v>
      </c>
      <c r="T834" s="21">
        <f t="shared" si="78"/>
        <v>652.79999999999995</v>
      </c>
    </row>
    <row r="835" spans="1:20" ht="24" x14ac:dyDescent="0.25">
      <c r="A835" s="4">
        <v>897</v>
      </c>
      <c r="B835" s="4" t="s">
        <v>9</v>
      </c>
      <c r="C835" s="17" t="s">
        <v>1687</v>
      </c>
      <c r="D835" s="17" t="s">
        <v>1688</v>
      </c>
      <c r="E835" s="6">
        <v>2012</v>
      </c>
      <c r="F835" s="5" t="s">
        <v>12</v>
      </c>
      <c r="G835" s="5" t="s">
        <v>13</v>
      </c>
      <c r="H835" s="7" t="s">
        <v>14</v>
      </c>
      <c r="I835" s="5" t="s">
        <v>15</v>
      </c>
      <c r="J835" s="8"/>
      <c r="K835" s="23">
        <v>12</v>
      </c>
      <c r="L835" s="9">
        <v>583.72666666666669</v>
      </c>
      <c r="M835" s="9">
        <v>7004.72</v>
      </c>
      <c r="N835" s="2">
        <v>86</v>
      </c>
      <c r="O835" s="2">
        <f t="shared" ref="O835:O870" si="79">N835*K835</f>
        <v>1032</v>
      </c>
      <c r="P835" s="2">
        <f t="shared" si="76"/>
        <v>103.2</v>
      </c>
      <c r="Q835" s="2">
        <f t="shared" ref="Q835:Q870" si="80">O835*1.2</f>
        <v>1238.3999999999999</v>
      </c>
      <c r="R835" s="18"/>
      <c r="S835" s="21">
        <f t="shared" si="77"/>
        <v>87.72</v>
      </c>
      <c r="T835" s="21">
        <f t="shared" si="78"/>
        <v>1052.6399999999999</v>
      </c>
    </row>
    <row r="836" spans="1:20" ht="24" x14ac:dyDescent="0.25">
      <c r="A836" s="4">
        <v>898</v>
      </c>
      <c r="B836" s="4" t="s">
        <v>9</v>
      </c>
      <c r="C836" s="17" t="s">
        <v>1689</v>
      </c>
      <c r="D836" s="17" t="s">
        <v>1690</v>
      </c>
      <c r="E836" s="6">
        <v>2012</v>
      </c>
      <c r="F836" s="5" t="s">
        <v>12</v>
      </c>
      <c r="G836" s="5" t="s">
        <v>13</v>
      </c>
      <c r="H836" s="7" t="s">
        <v>14</v>
      </c>
      <c r="I836" s="5" t="s">
        <v>15</v>
      </c>
      <c r="J836" s="8"/>
      <c r="K836" s="23">
        <v>32</v>
      </c>
      <c r="L836" s="9">
        <v>160.9425</v>
      </c>
      <c r="M836" s="9">
        <v>5150.16</v>
      </c>
      <c r="N836" s="2">
        <v>24</v>
      </c>
      <c r="O836" s="2">
        <f t="shared" si="79"/>
        <v>768</v>
      </c>
      <c r="P836" s="2">
        <f t="shared" si="76"/>
        <v>28.799999999999997</v>
      </c>
      <c r="Q836" s="2">
        <f t="shared" si="80"/>
        <v>921.59999999999991</v>
      </c>
      <c r="R836" s="18"/>
      <c r="S836" s="21">
        <f t="shared" si="77"/>
        <v>24.479999999999997</v>
      </c>
      <c r="T836" s="21">
        <f t="shared" si="78"/>
        <v>783.3599999999999</v>
      </c>
    </row>
    <row r="837" spans="1:20" ht="24" x14ac:dyDescent="0.25">
      <c r="A837" s="4">
        <v>899</v>
      </c>
      <c r="B837" s="4" t="s">
        <v>9</v>
      </c>
      <c r="C837" s="17" t="s">
        <v>1691</v>
      </c>
      <c r="D837" s="17" t="s">
        <v>1692</v>
      </c>
      <c r="E837" s="6">
        <v>2012</v>
      </c>
      <c r="F837" s="5" t="s">
        <v>12</v>
      </c>
      <c r="G837" s="5" t="s">
        <v>13</v>
      </c>
      <c r="H837" s="7" t="s">
        <v>14</v>
      </c>
      <c r="I837" s="5" t="s">
        <v>15</v>
      </c>
      <c r="J837" s="8"/>
      <c r="K837" s="23">
        <v>188</v>
      </c>
      <c r="L837" s="9">
        <v>558.95361702127661</v>
      </c>
      <c r="M837" s="9">
        <v>105083.28</v>
      </c>
      <c r="N837" s="2">
        <v>82</v>
      </c>
      <c r="O837" s="2">
        <f t="shared" si="79"/>
        <v>15416</v>
      </c>
      <c r="P837" s="2">
        <f t="shared" si="76"/>
        <v>98.399999999999991</v>
      </c>
      <c r="Q837" s="2">
        <f t="shared" si="80"/>
        <v>18499.2</v>
      </c>
      <c r="R837" s="18"/>
      <c r="S837" s="21">
        <f t="shared" si="77"/>
        <v>83.639999999999986</v>
      </c>
      <c r="T837" s="21">
        <f t="shared" si="78"/>
        <v>15724.320000000002</v>
      </c>
    </row>
    <row r="838" spans="1:20" ht="24" x14ac:dyDescent="0.25">
      <c r="A838" s="4">
        <v>900</v>
      </c>
      <c r="B838" s="4" t="s">
        <v>9</v>
      </c>
      <c r="C838" s="17" t="s">
        <v>1693</v>
      </c>
      <c r="D838" s="17" t="s">
        <v>1694</v>
      </c>
      <c r="E838" s="6">
        <v>2014</v>
      </c>
      <c r="F838" s="5" t="s">
        <v>12</v>
      </c>
      <c r="G838" s="5" t="s">
        <v>13</v>
      </c>
      <c r="H838" s="7" t="s">
        <v>14</v>
      </c>
      <c r="I838" s="5" t="s">
        <v>15</v>
      </c>
      <c r="J838" s="8"/>
      <c r="K838" s="23">
        <v>32</v>
      </c>
      <c r="L838" s="9">
        <v>1610.5496874999999</v>
      </c>
      <c r="M838" s="9">
        <v>51537.59</v>
      </c>
      <c r="N838" s="2">
        <v>455</v>
      </c>
      <c r="O838" s="2">
        <f t="shared" si="79"/>
        <v>14560</v>
      </c>
      <c r="P838" s="2">
        <f t="shared" si="76"/>
        <v>546</v>
      </c>
      <c r="Q838" s="2">
        <f t="shared" si="80"/>
        <v>17472</v>
      </c>
      <c r="R838" s="18"/>
      <c r="S838" s="21">
        <f t="shared" si="77"/>
        <v>464.1</v>
      </c>
      <c r="T838" s="21">
        <f t="shared" si="78"/>
        <v>14851.2</v>
      </c>
    </row>
    <row r="839" spans="1:20" ht="24" x14ac:dyDescent="0.25">
      <c r="A839" s="4">
        <v>901</v>
      </c>
      <c r="B839" s="4" t="s">
        <v>9</v>
      </c>
      <c r="C839" s="17" t="s">
        <v>1695</v>
      </c>
      <c r="D839" s="17" t="s">
        <v>1696</v>
      </c>
      <c r="E839" s="6">
        <v>2014</v>
      </c>
      <c r="F839" s="5" t="s">
        <v>12</v>
      </c>
      <c r="G839" s="5" t="s">
        <v>13</v>
      </c>
      <c r="H839" s="7" t="s">
        <v>14</v>
      </c>
      <c r="I839" s="5" t="s">
        <v>15</v>
      </c>
      <c r="J839" s="8"/>
      <c r="K839" s="23">
        <v>16</v>
      </c>
      <c r="L839" s="9">
        <v>1288.4375</v>
      </c>
      <c r="M839" s="9">
        <v>20615</v>
      </c>
      <c r="N839" s="2">
        <v>364</v>
      </c>
      <c r="O839" s="2">
        <f t="shared" si="79"/>
        <v>5824</v>
      </c>
      <c r="P839" s="2">
        <f t="shared" si="76"/>
        <v>436.8</v>
      </c>
      <c r="Q839" s="2">
        <f t="shared" si="80"/>
        <v>6988.8</v>
      </c>
      <c r="R839" s="18"/>
      <c r="S839" s="21">
        <f t="shared" si="77"/>
        <v>371.28000000000003</v>
      </c>
      <c r="T839" s="21">
        <f t="shared" si="78"/>
        <v>5940.4800000000005</v>
      </c>
    </row>
    <row r="840" spans="1:20" ht="24" x14ac:dyDescent="0.25">
      <c r="A840" s="4">
        <v>902</v>
      </c>
      <c r="B840" s="4" t="s">
        <v>9</v>
      </c>
      <c r="C840" s="17" t="s">
        <v>1697</v>
      </c>
      <c r="D840" s="17" t="s">
        <v>1698</v>
      </c>
      <c r="E840" s="6">
        <v>2014</v>
      </c>
      <c r="F840" s="5" t="s">
        <v>12</v>
      </c>
      <c r="G840" s="5" t="s">
        <v>13</v>
      </c>
      <c r="H840" s="7" t="s">
        <v>14</v>
      </c>
      <c r="I840" s="5" t="s">
        <v>15</v>
      </c>
      <c r="J840" s="8"/>
      <c r="K840" s="23">
        <v>1</v>
      </c>
      <c r="L840" s="9">
        <v>15998.1</v>
      </c>
      <c r="M840" s="9">
        <v>15998.1</v>
      </c>
      <c r="N840" s="2">
        <v>4524</v>
      </c>
      <c r="O840" s="2">
        <f t="shared" si="79"/>
        <v>4524</v>
      </c>
      <c r="P840" s="2">
        <f t="shared" si="76"/>
        <v>5428.8</v>
      </c>
      <c r="Q840" s="2">
        <f t="shared" si="80"/>
        <v>5428.8</v>
      </c>
      <c r="R840" s="18"/>
      <c r="S840" s="21">
        <f t="shared" si="77"/>
        <v>4614.4800000000005</v>
      </c>
      <c r="T840" s="21">
        <f t="shared" si="78"/>
        <v>4614.4800000000005</v>
      </c>
    </row>
    <row r="841" spans="1:20" ht="24" x14ac:dyDescent="0.25">
      <c r="A841" s="4">
        <v>903</v>
      </c>
      <c r="B841" s="4" t="s">
        <v>9</v>
      </c>
      <c r="C841" s="17" t="s">
        <v>1699</v>
      </c>
      <c r="D841" s="17" t="s">
        <v>1700</v>
      </c>
      <c r="E841" s="6">
        <v>2012</v>
      </c>
      <c r="F841" s="5" t="s">
        <v>12</v>
      </c>
      <c r="G841" s="5" t="s">
        <v>13</v>
      </c>
      <c r="H841" s="7" t="s">
        <v>14</v>
      </c>
      <c r="I841" s="5" t="s">
        <v>15</v>
      </c>
      <c r="J841" s="8"/>
      <c r="K841" s="23">
        <v>6</v>
      </c>
      <c r="L841" s="9">
        <v>604.53499999999997</v>
      </c>
      <c r="M841" s="9">
        <v>3627.21</v>
      </c>
      <c r="N841" s="2">
        <v>89</v>
      </c>
      <c r="O841" s="2">
        <f t="shared" si="79"/>
        <v>534</v>
      </c>
      <c r="P841" s="2">
        <f t="shared" si="76"/>
        <v>106.8</v>
      </c>
      <c r="Q841" s="2">
        <f t="shared" si="80"/>
        <v>640.79999999999995</v>
      </c>
      <c r="R841" s="18"/>
      <c r="S841" s="21">
        <f t="shared" si="77"/>
        <v>90.78</v>
      </c>
      <c r="T841" s="21">
        <f t="shared" si="78"/>
        <v>544.67999999999995</v>
      </c>
    </row>
    <row r="842" spans="1:20" ht="24" x14ac:dyDescent="0.25">
      <c r="A842" s="4">
        <v>904</v>
      </c>
      <c r="B842" s="4" t="s">
        <v>9</v>
      </c>
      <c r="C842" s="17" t="s">
        <v>1701</v>
      </c>
      <c r="D842" s="17" t="s">
        <v>1702</v>
      </c>
      <c r="E842" s="6">
        <v>2012</v>
      </c>
      <c r="F842" s="5" t="s">
        <v>12</v>
      </c>
      <c r="G842" s="5" t="s">
        <v>13</v>
      </c>
      <c r="H842" s="7" t="s">
        <v>14</v>
      </c>
      <c r="I842" s="5" t="s">
        <v>15</v>
      </c>
      <c r="J842" s="8"/>
      <c r="K842" s="23">
        <v>2</v>
      </c>
      <c r="L842" s="9">
        <v>2847.45</v>
      </c>
      <c r="M842" s="9">
        <v>5694.9</v>
      </c>
      <c r="N842" s="2">
        <v>419</v>
      </c>
      <c r="O842" s="2">
        <f t="shared" si="79"/>
        <v>838</v>
      </c>
      <c r="P842" s="2">
        <f t="shared" si="76"/>
        <v>502.79999999999995</v>
      </c>
      <c r="Q842" s="2">
        <f t="shared" si="80"/>
        <v>1005.5999999999999</v>
      </c>
      <c r="R842" s="18"/>
      <c r="S842" s="21">
        <f t="shared" si="77"/>
        <v>427.37999999999994</v>
      </c>
      <c r="T842" s="21">
        <f t="shared" si="78"/>
        <v>854.75999999999988</v>
      </c>
    </row>
    <row r="843" spans="1:20" ht="24" x14ac:dyDescent="0.25">
      <c r="A843" s="4">
        <v>905</v>
      </c>
      <c r="B843" s="4" t="s">
        <v>9</v>
      </c>
      <c r="C843" s="17" t="s">
        <v>1703</v>
      </c>
      <c r="D843" s="17" t="s">
        <v>1704</v>
      </c>
      <c r="E843" s="6">
        <v>2014</v>
      </c>
      <c r="F843" s="5" t="s">
        <v>12</v>
      </c>
      <c r="G843" s="5" t="s">
        <v>13</v>
      </c>
      <c r="H843" s="7" t="s">
        <v>14</v>
      </c>
      <c r="I843" s="5" t="s">
        <v>15</v>
      </c>
      <c r="J843" s="8"/>
      <c r="K843" s="23">
        <v>41</v>
      </c>
      <c r="L843" s="9">
        <v>1327.8419512195121</v>
      </c>
      <c r="M843" s="9">
        <v>54441.52</v>
      </c>
      <c r="N843" s="2">
        <v>375</v>
      </c>
      <c r="O843" s="2">
        <f t="shared" si="79"/>
        <v>15375</v>
      </c>
      <c r="P843" s="2">
        <f t="shared" si="76"/>
        <v>450</v>
      </c>
      <c r="Q843" s="2">
        <f t="shared" si="80"/>
        <v>18450</v>
      </c>
      <c r="R843" s="18"/>
      <c r="S843" s="21">
        <f t="shared" si="77"/>
        <v>382.5</v>
      </c>
      <c r="T843" s="21">
        <f t="shared" si="78"/>
        <v>15682.5</v>
      </c>
    </row>
    <row r="844" spans="1:20" ht="24" x14ac:dyDescent="0.25">
      <c r="A844" s="4">
        <v>906</v>
      </c>
      <c r="B844" s="4" t="s">
        <v>9</v>
      </c>
      <c r="C844" s="17" t="s">
        <v>1705</v>
      </c>
      <c r="D844" s="17" t="s">
        <v>1706</v>
      </c>
      <c r="E844" s="6">
        <v>2012</v>
      </c>
      <c r="F844" s="5" t="s">
        <v>12</v>
      </c>
      <c r="G844" s="5" t="s">
        <v>13</v>
      </c>
      <c r="H844" s="7" t="s">
        <v>14</v>
      </c>
      <c r="I844" s="5" t="s">
        <v>15</v>
      </c>
      <c r="J844" s="8"/>
      <c r="K844" s="23">
        <v>28</v>
      </c>
      <c r="L844" s="9">
        <v>590.53892857142853</v>
      </c>
      <c r="M844" s="9">
        <v>16535.09</v>
      </c>
      <c r="N844" s="2">
        <v>87</v>
      </c>
      <c r="O844" s="2">
        <f t="shared" si="79"/>
        <v>2436</v>
      </c>
      <c r="P844" s="2">
        <f t="shared" si="76"/>
        <v>104.39999999999999</v>
      </c>
      <c r="Q844" s="2">
        <f t="shared" si="80"/>
        <v>2923.2</v>
      </c>
      <c r="R844" s="18"/>
      <c r="S844" s="21">
        <f t="shared" si="77"/>
        <v>88.739999999999981</v>
      </c>
      <c r="T844" s="21">
        <f t="shared" si="78"/>
        <v>2484.7199999999998</v>
      </c>
    </row>
    <row r="845" spans="1:20" ht="24" x14ac:dyDescent="0.25">
      <c r="A845" s="4">
        <v>907</v>
      </c>
      <c r="B845" s="4" t="s">
        <v>9</v>
      </c>
      <c r="C845" s="17" t="s">
        <v>1707</v>
      </c>
      <c r="D845" s="17" t="s">
        <v>1708</v>
      </c>
      <c r="E845" s="6">
        <v>2014</v>
      </c>
      <c r="F845" s="5" t="s">
        <v>12</v>
      </c>
      <c r="G845" s="5" t="s">
        <v>13</v>
      </c>
      <c r="H845" s="7" t="s">
        <v>14</v>
      </c>
      <c r="I845" s="5" t="s">
        <v>15</v>
      </c>
      <c r="J845" s="8"/>
      <c r="K845" s="23">
        <v>71</v>
      </c>
      <c r="L845" s="9">
        <v>380.06478873239433</v>
      </c>
      <c r="M845" s="9">
        <v>26984.6</v>
      </c>
      <c r="N845" s="2">
        <v>107</v>
      </c>
      <c r="O845" s="2">
        <f t="shared" si="79"/>
        <v>7597</v>
      </c>
      <c r="P845" s="2">
        <f t="shared" si="76"/>
        <v>128.4</v>
      </c>
      <c r="Q845" s="2">
        <f t="shared" si="80"/>
        <v>9116.4</v>
      </c>
      <c r="R845" s="18"/>
      <c r="S845" s="21">
        <f t="shared" si="77"/>
        <v>109.14</v>
      </c>
      <c r="T845" s="21">
        <f t="shared" si="78"/>
        <v>7748.9400000000005</v>
      </c>
    </row>
    <row r="846" spans="1:20" ht="24" x14ac:dyDescent="0.25">
      <c r="A846" s="4">
        <v>908</v>
      </c>
      <c r="B846" s="4" t="s">
        <v>9</v>
      </c>
      <c r="C846" s="17" t="s">
        <v>1709</v>
      </c>
      <c r="D846" s="17" t="s">
        <v>1710</v>
      </c>
      <c r="E846" s="6">
        <v>2012</v>
      </c>
      <c r="F846" s="5" t="s">
        <v>12</v>
      </c>
      <c r="G846" s="5" t="s">
        <v>13</v>
      </c>
      <c r="H846" s="7" t="s">
        <v>14</v>
      </c>
      <c r="I846" s="5" t="s">
        <v>15</v>
      </c>
      <c r="J846" s="8"/>
      <c r="K846" s="23">
        <v>16</v>
      </c>
      <c r="L846" s="9">
        <v>1637.173125</v>
      </c>
      <c r="M846" s="9">
        <v>26194.77</v>
      </c>
      <c r="N846" s="2">
        <v>241</v>
      </c>
      <c r="O846" s="2">
        <f t="shared" si="79"/>
        <v>3856</v>
      </c>
      <c r="P846" s="2">
        <f t="shared" si="76"/>
        <v>289.2</v>
      </c>
      <c r="Q846" s="2">
        <f t="shared" si="80"/>
        <v>4627.2</v>
      </c>
      <c r="R846" s="18"/>
      <c r="S846" s="21">
        <f t="shared" si="77"/>
        <v>245.82</v>
      </c>
      <c r="T846" s="21">
        <f t="shared" si="78"/>
        <v>3933.12</v>
      </c>
    </row>
    <row r="847" spans="1:20" ht="24" x14ac:dyDescent="0.25">
      <c r="A847" s="4">
        <v>909</v>
      </c>
      <c r="B847" s="4" t="s">
        <v>9</v>
      </c>
      <c r="C847" s="17" t="s">
        <v>1711</v>
      </c>
      <c r="D847" s="17" t="s">
        <v>1712</v>
      </c>
      <c r="E847" s="6">
        <v>2014</v>
      </c>
      <c r="F847" s="5" t="s">
        <v>12</v>
      </c>
      <c r="G847" s="5" t="s">
        <v>13</v>
      </c>
      <c r="H847" s="7" t="s">
        <v>14</v>
      </c>
      <c r="I847" s="5" t="s">
        <v>15</v>
      </c>
      <c r="J847" s="8"/>
      <c r="K847" s="23">
        <v>48</v>
      </c>
      <c r="L847" s="9">
        <v>892.74083333333328</v>
      </c>
      <c r="M847" s="9">
        <v>42851.56</v>
      </c>
      <c r="N847" s="2">
        <v>252</v>
      </c>
      <c r="O847" s="2">
        <f t="shared" si="79"/>
        <v>12096</v>
      </c>
      <c r="P847" s="2">
        <f t="shared" si="76"/>
        <v>302.39999999999998</v>
      </c>
      <c r="Q847" s="2">
        <f t="shared" si="80"/>
        <v>14515.199999999999</v>
      </c>
      <c r="R847" s="18"/>
      <c r="S847" s="21">
        <f t="shared" si="77"/>
        <v>257.03999999999996</v>
      </c>
      <c r="T847" s="21">
        <f t="shared" si="78"/>
        <v>12337.919999999998</v>
      </c>
    </row>
    <row r="848" spans="1:20" ht="24" x14ac:dyDescent="0.25">
      <c r="A848" s="4">
        <v>910</v>
      </c>
      <c r="B848" s="4" t="s">
        <v>9</v>
      </c>
      <c r="C848" s="17" t="s">
        <v>1713</v>
      </c>
      <c r="D848" s="17" t="s">
        <v>1714</v>
      </c>
      <c r="E848" s="6">
        <v>2012</v>
      </c>
      <c r="F848" s="5" t="s">
        <v>12</v>
      </c>
      <c r="G848" s="5" t="s">
        <v>13</v>
      </c>
      <c r="H848" s="7" t="s">
        <v>14</v>
      </c>
      <c r="I848" s="5" t="s">
        <v>15</v>
      </c>
      <c r="J848" s="8"/>
      <c r="K848" s="23">
        <v>26</v>
      </c>
      <c r="L848" s="9">
        <v>604.5353846153846</v>
      </c>
      <c r="M848" s="9">
        <v>15717.92</v>
      </c>
      <c r="N848" s="2">
        <v>89</v>
      </c>
      <c r="O848" s="2">
        <f t="shared" si="79"/>
        <v>2314</v>
      </c>
      <c r="P848" s="2">
        <f t="shared" si="76"/>
        <v>106.8</v>
      </c>
      <c r="Q848" s="2">
        <f t="shared" si="80"/>
        <v>2776.7999999999997</v>
      </c>
      <c r="R848" s="18"/>
      <c r="S848" s="21">
        <f t="shared" si="77"/>
        <v>90.78</v>
      </c>
      <c r="T848" s="21">
        <f t="shared" si="78"/>
        <v>2360.2799999999997</v>
      </c>
    </row>
    <row r="849" spans="1:20" ht="24" x14ac:dyDescent="0.25">
      <c r="A849" s="4">
        <v>911</v>
      </c>
      <c r="B849" s="4" t="s">
        <v>9</v>
      </c>
      <c r="C849" s="17" t="s">
        <v>1715</v>
      </c>
      <c r="D849" s="17" t="s">
        <v>1716</v>
      </c>
      <c r="E849" s="6">
        <v>2012</v>
      </c>
      <c r="F849" s="5" t="s">
        <v>12</v>
      </c>
      <c r="G849" s="5" t="s">
        <v>13</v>
      </c>
      <c r="H849" s="7" t="s">
        <v>14</v>
      </c>
      <c r="I849" s="5" t="s">
        <v>15</v>
      </c>
      <c r="J849" s="8"/>
      <c r="K849" s="23">
        <v>27</v>
      </c>
      <c r="L849" s="9">
        <v>604.53518518518524</v>
      </c>
      <c r="M849" s="9">
        <v>16322.45</v>
      </c>
      <c r="N849" s="2">
        <v>89</v>
      </c>
      <c r="O849" s="2">
        <f t="shared" si="79"/>
        <v>2403</v>
      </c>
      <c r="P849" s="2">
        <f t="shared" si="76"/>
        <v>106.8</v>
      </c>
      <c r="Q849" s="2">
        <f t="shared" si="80"/>
        <v>2883.6</v>
      </c>
      <c r="R849" s="18"/>
      <c r="S849" s="21">
        <f t="shared" si="77"/>
        <v>90.78</v>
      </c>
      <c r="T849" s="21">
        <f t="shared" si="78"/>
        <v>2451.06</v>
      </c>
    </row>
    <row r="850" spans="1:20" ht="36" x14ac:dyDescent="0.25">
      <c r="A850" s="4">
        <v>912</v>
      </c>
      <c r="B850" s="4" t="s">
        <v>9</v>
      </c>
      <c r="C850" s="17" t="s">
        <v>1717</v>
      </c>
      <c r="D850" s="17" t="s">
        <v>1718</v>
      </c>
      <c r="E850" s="6">
        <v>2012</v>
      </c>
      <c r="F850" s="5" t="s">
        <v>12</v>
      </c>
      <c r="G850" s="5" t="s">
        <v>13</v>
      </c>
      <c r="H850" s="7" t="s">
        <v>14</v>
      </c>
      <c r="I850" s="5" t="s">
        <v>15</v>
      </c>
      <c r="J850" s="8"/>
      <c r="K850" s="23">
        <v>23</v>
      </c>
      <c r="L850" s="9">
        <v>7238.652173913043</v>
      </c>
      <c r="M850" s="9">
        <v>166489</v>
      </c>
      <c r="N850" s="2">
        <v>1064</v>
      </c>
      <c r="O850" s="2">
        <f t="shared" si="79"/>
        <v>24472</v>
      </c>
      <c r="P850" s="2">
        <f t="shared" si="76"/>
        <v>1276.8</v>
      </c>
      <c r="Q850" s="2">
        <f t="shared" si="80"/>
        <v>29366.399999999998</v>
      </c>
      <c r="R850" s="18"/>
      <c r="S850" s="21">
        <f t="shared" si="77"/>
        <v>1085.28</v>
      </c>
      <c r="T850" s="21">
        <f t="shared" si="78"/>
        <v>24961.439999999999</v>
      </c>
    </row>
    <row r="851" spans="1:20" ht="36" x14ac:dyDescent="0.25">
      <c r="A851" s="4">
        <v>913</v>
      </c>
      <c r="B851" s="4" t="s">
        <v>9</v>
      </c>
      <c r="C851" s="17" t="s">
        <v>1719</v>
      </c>
      <c r="D851" s="17" t="s">
        <v>1720</v>
      </c>
      <c r="E851" s="6">
        <v>2012</v>
      </c>
      <c r="F851" s="5" t="s">
        <v>12</v>
      </c>
      <c r="G851" s="5" t="s">
        <v>13</v>
      </c>
      <c r="H851" s="7" t="s">
        <v>14</v>
      </c>
      <c r="I851" s="5" t="s">
        <v>15</v>
      </c>
      <c r="J851" s="8"/>
      <c r="K851" s="23">
        <v>4</v>
      </c>
      <c r="L851" s="9">
        <v>9718.56</v>
      </c>
      <c r="M851" s="9">
        <v>38874.239999999998</v>
      </c>
      <c r="N851" s="2">
        <v>1428</v>
      </c>
      <c r="O851" s="2">
        <f t="shared" si="79"/>
        <v>5712</v>
      </c>
      <c r="P851" s="2">
        <f t="shared" si="76"/>
        <v>1713.6</v>
      </c>
      <c r="Q851" s="2">
        <f t="shared" si="80"/>
        <v>6854.4</v>
      </c>
      <c r="R851" s="18"/>
      <c r="S851" s="21">
        <f t="shared" si="77"/>
        <v>1456.56</v>
      </c>
      <c r="T851" s="21">
        <f t="shared" si="78"/>
        <v>5826.24</v>
      </c>
    </row>
    <row r="852" spans="1:20" ht="24" x14ac:dyDescent="0.25">
      <c r="A852" s="4">
        <v>914</v>
      </c>
      <c r="B852" s="4" t="s">
        <v>9</v>
      </c>
      <c r="C852" s="17" t="s">
        <v>1721</v>
      </c>
      <c r="D852" s="17" t="s">
        <v>1722</v>
      </c>
      <c r="E852" s="6">
        <v>2012</v>
      </c>
      <c r="F852" s="5" t="s">
        <v>12</v>
      </c>
      <c r="G852" s="5" t="s">
        <v>13</v>
      </c>
      <c r="H852" s="7" t="s">
        <v>14</v>
      </c>
      <c r="I852" s="5" t="s">
        <v>15</v>
      </c>
      <c r="J852" s="8"/>
      <c r="K852" s="23">
        <v>21</v>
      </c>
      <c r="L852" s="9">
        <v>525.68285714285719</v>
      </c>
      <c r="M852" s="9">
        <v>11039.34</v>
      </c>
      <c r="N852" s="2">
        <v>77</v>
      </c>
      <c r="O852" s="2">
        <f t="shared" si="79"/>
        <v>1617</v>
      </c>
      <c r="P852" s="2">
        <f t="shared" si="76"/>
        <v>92.399999999999991</v>
      </c>
      <c r="Q852" s="2">
        <f t="shared" si="80"/>
        <v>1940.3999999999999</v>
      </c>
      <c r="R852" s="18"/>
      <c r="S852" s="21">
        <f t="shared" si="77"/>
        <v>78.539999999999992</v>
      </c>
      <c r="T852" s="21">
        <f t="shared" si="78"/>
        <v>1649.34</v>
      </c>
    </row>
    <row r="853" spans="1:20" ht="24" x14ac:dyDescent="0.25">
      <c r="A853" s="4">
        <v>915</v>
      </c>
      <c r="B853" s="4" t="s">
        <v>9</v>
      </c>
      <c r="C853" s="17" t="s">
        <v>1723</v>
      </c>
      <c r="D853" s="17" t="s">
        <v>1724</v>
      </c>
      <c r="E853" s="6">
        <v>2014</v>
      </c>
      <c r="F853" s="5" t="s">
        <v>12</v>
      </c>
      <c r="G853" s="5" t="s">
        <v>13</v>
      </c>
      <c r="H853" s="7" t="s">
        <v>14</v>
      </c>
      <c r="I853" s="5" t="s">
        <v>1725</v>
      </c>
      <c r="J853" s="8"/>
      <c r="K853" s="23">
        <v>72</v>
      </c>
      <c r="L853" s="9">
        <v>1096.9686111111112</v>
      </c>
      <c r="M853" s="9">
        <v>78981.740000000005</v>
      </c>
      <c r="N853" s="2">
        <v>310</v>
      </c>
      <c r="O853" s="2">
        <f t="shared" si="79"/>
        <v>22320</v>
      </c>
      <c r="P853" s="2">
        <f t="shared" si="76"/>
        <v>372</v>
      </c>
      <c r="Q853" s="2">
        <f t="shared" si="80"/>
        <v>26784</v>
      </c>
      <c r="R853" s="18"/>
      <c r="S853" s="21">
        <f t="shared" si="77"/>
        <v>316.2</v>
      </c>
      <c r="T853" s="21">
        <f t="shared" si="78"/>
        <v>22766.399999999998</v>
      </c>
    </row>
    <row r="854" spans="1:20" ht="24" x14ac:dyDescent="0.25">
      <c r="A854" s="4">
        <v>916</v>
      </c>
      <c r="B854" s="4" t="s">
        <v>9</v>
      </c>
      <c r="C854" s="17" t="s">
        <v>1726</v>
      </c>
      <c r="D854" s="17" t="s">
        <v>1727</v>
      </c>
      <c r="E854" s="6">
        <v>2014</v>
      </c>
      <c r="F854" s="5" t="s">
        <v>12</v>
      </c>
      <c r="G854" s="5" t="s">
        <v>13</v>
      </c>
      <c r="H854" s="7" t="s">
        <v>14</v>
      </c>
      <c r="I854" s="5" t="s">
        <v>1725</v>
      </c>
      <c r="J854" s="8"/>
      <c r="K854" s="23">
        <v>59</v>
      </c>
      <c r="L854" s="9">
        <v>617.04203389830514</v>
      </c>
      <c r="M854" s="9">
        <v>36405.480000000003</v>
      </c>
      <c r="N854" s="2">
        <v>174</v>
      </c>
      <c r="O854" s="2">
        <f t="shared" si="79"/>
        <v>10266</v>
      </c>
      <c r="P854" s="2">
        <f t="shared" si="76"/>
        <v>208.79999999999998</v>
      </c>
      <c r="Q854" s="2">
        <f t="shared" si="80"/>
        <v>12319.199999999999</v>
      </c>
      <c r="R854" s="18"/>
      <c r="S854" s="21">
        <f t="shared" si="77"/>
        <v>177.47999999999996</v>
      </c>
      <c r="T854" s="21">
        <f t="shared" si="78"/>
        <v>10471.32</v>
      </c>
    </row>
    <row r="855" spans="1:20" ht="24" x14ac:dyDescent="0.25">
      <c r="A855" s="4">
        <v>917</v>
      </c>
      <c r="B855" s="4" t="s">
        <v>9</v>
      </c>
      <c r="C855" s="17" t="s">
        <v>1728</v>
      </c>
      <c r="D855" s="17" t="s">
        <v>1729</v>
      </c>
      <c r="E855" s="6">
        <v>2014</v>
      </c>
      <c r="F855" s="5" t="s">
        <v>12</v>
      </c>
      <c r="G855" s="5" t="s">
        <v>13</v>
      </c>
      <c r="H855" s="7" t="s">
        <v>14</v>
      </c>
      <c r="I855" s="5" t="s">
        <v>1725</v>
      </c>
      <c r="J855" s="8"/>
      <c r="K855" s="23">
        <v>47</v>
      </c>
      <c r="L855" s="9">
        <v>955.94319148936177</v>
      </c>
      <c r="M855" s="9">
        <v>44929.33</v>
      </c>
      <c r="N855" s="2">
        <v>270</v>
      </c>
      <c r="O855" s="2">
        <f t="shared" si="79"/>
        <v>12690</v>
      </c>
      <c r="P855" s="2">
        <f t="shared" si="76"/>
        <v>324</v>
      </c>
      <c r="Q855" s="2">
        <f t="shared" si="80"/>
        <v>15228</v>
      </c>
      <c r="R855" s="18"/>
      <c r="S855" s="21">
        <f t="shared" si="77"/>
        <v>275.40000000000003</v>
      </c>
      <c r="T855" s="21">
        <f t="shared" si="78"/>
        <v>12943.8</v>
      </c>
    </row>
    <row r="856" spans="1:20" ht="24" x14ac:dyDescent="0.25">
      <c r="A856" s="4">
        <v>919</v>
      </c>
      <c r="B856" s="4" t="s">
        <v>9</v>
      </c>
      <c r="C856" s="17" t="s">
        <v>1730</v>
      </c>
      <c r="D856" s="17" t="s">
        <v>1731</v>
      </c>
      <c r="E856" s="6">
        <v>2012</v>
      </c>
      <c r="F856" s="5" t="s">
        <v>12</v>
      </c>
      <c r="G856" s="5" t="s">
        <v>13</v>
      </c>
      <c r="H856" s="7" t="s">
        <v>14</v>
      </c>
      <c r="I856" s="5" t="s">
        <v>15</v>
      </c>
      <c r="J856" s="8"/>
      <c r="K856" s="23">
        <v>1</v>
      </c>
      <c r="L856" s="9">
        <v>131863.15</v>
      </c>
      <c r="M856" s="9">
        <v>131863.15</v>
      </c>
      <c r="N856" s="2">
        <v>19382</v>
      </c>
      <c r="O856" s="2">
        <f t="shared" si="79"/>
        <v>19382</v>
      </c>
      <c r="P856" s="2">
        <f t="shared" si="76"/>
        <v>23258.399999999998</v>
      </c>
      <c r="Q856" s="2">
        <f t="shared" si="80"/>
        <v>23258.399999999998</v>
      </c>
      <c r="R856" s="18"/>
      <c r="S856" s="21">
        <f t="shared" si="77"/>
        <v>19769.64</v>
      </c>
      <c r="T856" s="21">
        <f t="shared" si="78"/>
        <v>19769.64</v>
      </c>
    </row>
    <row r="857" spans="1:20" ht="48" x14ac:dyDescent="0.25">
      <c r="A857" s="4">
        <v>920</v>
      </c>
      <c r="B857" s="4" t="s">
        <v>9</v>
      </c>
      <c r="C857" s="17" t="s">
        <v>1732</v>
      </c>
      <c r="D857" s="17" t="s">
        <v>1733</v>
      </c>
      <c r="E857" s="6">
        <v>2014</v>
      </c>
      <c r="F857" s="5" t="s">
        <v>12</v>
      </c>
      <c r="G857" s="5" t="s">
        <v>13</v>
      </c>
      <c r="H857" s="7" t="s">
        <v>14</v>
      </c>
      <c r="I857" s="5" t="s">
        <v>15</v>
      </c>
      <c r="J857" s="8"/>
      <c r="K857" s="23">
        <v>1</v>
      </c>
      <c r="L857" s="9">
        <v>82021.73</v>
      </c>
      <c r="M857" s="9">
        <v>82021.73</v>
      </c>
      <c r="N857" s="2">
        <v>23194</v>
      </c>
      <c r="O857" s="2">
        <f t="shared" si="79"/>
        <v>23194</v>
      </c>
      <c r="P857" s="2">
        <f t="shared" si="76"/>
        <v>27832.799999999999</v>
      </c>
      <c r="Q857" s="2">
        <f t="shared" si="80"/>
        <v>27832.799999999999</v>
      </c>
      <c r="R857" s="18"/>
      <c r="S857" s="21">
        <f t="shared" si="77"/>
        <v>23657.879999999997</v>
      </c>
      <c r="T857" s="21">
        <f t="shared" si="78"/>
        <v>23657.879999999997</v>
      </c>
    </row>
    <row r="858" spans="1:20" ht="36" x14ac:dyDescent="0.25">
      <c r="A858" s="4">
        <v>921</v>
      </c>
      <c r="B858" s="4" t="s">
        <v>9</v>
      </c>
      <c r="C858" s="17" t="s">
        <v>1734</v>
      </c>
      <c r="D858" s="17" t="s">
        <v>1735</v>
      </c>
      <c r="E858" s="6">
        <v>2014</v>
      </c>
      <c r="F858" s="5" t="s">
        <v>12</v>
      </c>
      <c r="G858" s="5" t="s">
        <v>13</v>
      </c>
      <c r="H858" s="7" t="s">
        <v>14</v>
      </c>
      <c r="I858" s="5" t="s">
        <v>15</v>
      </c>
      <c r="J858" s="8"/>
      <c r="K858" s="23">
        <v>1</v>
      </c>
      <c r="L858" s="9">
        <v>14701.3</v>
      </c>
      <c r="M858" s="9">
        <v>14701.3</v>
      </c>
      <c r="N858" s="2">
        <v>4157</v>
      </c>
      <c r="O858" s="2">
        <f t="shared" si="79"/>
        <v>4157</v>
      </c>
      <c r="P858" s="2">
        <f t="shared" si="76"/>
        <v>4988.3999999999996</v>
      </c>
      <c r="Q858" s="2">
        <f t="shared" si="80"/>
        <v>4988.3999999999996</v>
      </c>
      <c r="R858" s="18"/>
      <c r="S858" s="21">
        <f t="shared" si="77"/>
        <v>4240.1399999999994</v>
      </c>
      <c r="T858" s="21">
        <f t="shared" si="78"/>
        <v>4240.1399999999994</v>
      </c>
    </row>
    <row r="859" spans="1:20" ht="24" x14ac:dyDescent="0.25">
      <c r="A859" s="4">
        <v>922</v>
      </c>
      <c r="B859" s="4" t="s">
        <v>9</v>
      </c>
      <c r="C859" s="17" t="s">
        <v>1736</v>
      </c>
      <c r="D859" s="17" t="s">
        <v>1737</v>
      </c>
      <c r="E859" s="6">
        <v>2014</v>
      </c>
      <c r="F859" s="5" t="s">
        <v>12</v>
      </c>
      <c r="G859" s="5" t="s">
        <v>13</v>
      </c>
      <c r="H859" s="7" t="s">
        <v>14</v>
      </c>
      <c r="I859" s="5" t="s">
        <v>15</v>
      </c>
      <c r="J859" s="8"/>
      <c r="K859" s="23">
        <v>200</v>
      </c>
      <c r="L859" s="9">
        <v>319.34134999999998</v>
      </c>
      <c r="M859" s="9">
        <v>63868.27</v>
      </c>
      <c r="N859" s="2">
        <v>90</v>
      </c>
      <c r="O859" s="2">
        <f t="shared" si="79"/>
        <v>18000</v>
      </c>
      <c r="P859" s="2">
        <f t="shared" si="76"/>
        <v>108</v>
      </c>
      <c r="Q859" s="2">
        <f t="shared" si="80"/>
        <v>21600</v>
      </c>
      <c r="R859" s="18"/>
      <c r="S859" s="21">
        <f t="shared" si="77"/>
        <v>91.800000000000011</v>
      </c>
      <c r="T859" s="21">
        <f t="shared" si="78"/>
        <v>18360</v>
      </c>
    </row>
    <row r="860" spans="1:20" ht="24" x14ac:dyDescent="0.25">
      <c r="A860" s="4">
        <v>923</v>
      </c>
      <c r="B860" s="4" t="s">
        <v>1777</v>
      </c>
      <c r="C860" s="5" t="s">
        <v>1778</v>
      </c>
      <c r="D860" s="5" t="s">
        <v>1779</v>
      </c>
      <c r="E860" s="6">
        <v>2011</v>
      </c>
      <c r="F860" s="5"/>
      <c r="G860" s="5" t="s">
        <v>13</v>
      </c>
      <c r="H860" s="7" t="s">
        <v>14</v>
      </c>
      <c r="I860" s="5" t="s">
        <v>1780</v>
      </c>
      <c r="J860" s="8"/>
      <c r="K860" s="23">
        <v>1</v>
      </c>
      <c r="L860" s="9">
        <v>389779.66</v>
      </c>
      <c r="M860" s="9">
        <v>389779.66</v>
      </c>
      <c r="N860" s="2">
        <v>111000</v>
      </c>
      <c r="O860" s="2">
        <f t="shared" si="79"/>
        <v>111000</v>
      </c>
      <c r="P860" s="2">
        <f t="shared" si="76"/>
        <v>133200</v>
      </c>
      <c r="Q860" s="2">
        <f t="shared" si="80"/>
        <v>133200</v>
      </c>
      <c r="R860" s="2"/>
      <c r="S860" s="21">
        <f>N860*1.2</f>
        <v>133200</v>
      </c>
      <c r="T860" s="21">
        <f>O860*1.2</f>
        <v>133200</v>
      </c>
    </row>
    <row r="861" spans="1:20" ht="24" x14ac:dyDescent="0.25">
      <c r="A861" s="4">
        <v>924</v>
      </c>
      <c r="B861" s="4" t="s">
        <v>1777</v>
      </c>
      <c r="C861" s="5" t="s">
        <v>1781</v>
      </c>
      <c r="D861" s="5" t="s">
        <v>1779</v>
      </c>
      <c r="E861" s="6">
        <v>2011</v>
      </c>
      <c r="F861" s="5"/>
      <c r="G861" s="5" t="s">
        <v>13</v>
      </c>
      <c r="H861" s="7" t="s">
        <v>14</v>
      </c>
      <c r="I861" s="5" t="s">
        <v>1780</v>
      </c>
      <c r="J861" s="8"/>
      <c r="K861" s="23">
        <v>1</v>
      </c>
      <c r="L861" s="9">
        <v>389779.66</v>
      </c>
      <c r="M861" s="9">
        <v>389779.66</v>
      </c>
      <c r="N861" s="2">
        <v>43000</v>
      </c>
      <c r="O861" s="2">
        <f t="shared" si="79"/>
        <v>43000</v>
      </c>
      <c r="P861" s="2">
        <f t="shared" si="76"/>
        <v>51600</v>
      </c>
      <c r="Q861" s="2">
        <f t="shared" si="80"/>
        <v>51600</v>
      </c>
      <c r="R861" s="2"/>
      <c r="S861" s="21">
        <f t="shared" ref="S861:S869" si="81">N861*1.2</f>
        <v>51600</v>
      </c>
      <c r="T861" s="21">
        <f t="shared" ref="T861:T870" si="82">O861*1.2</f>
        <v>51600</v>
      </c>
    </row>
    <row r="862" spans="1:20" ht="24" x14ac:dyDescent="0.25">
      <c r="A862" s="4">
        <v>925</v>
      </c>
      <c r="B862" s="4" t="s">
        <v>1777</v>
      </c>
      <c r="C862" s="5" t="s">
        <v>1782</v>
      </c>
      <c r="D862" s="5" t="s">
        <v>1779</v>
      </c>
      <c r="E862" s="6">
        <v>2011</v>
      </c>
      <c r="F862" s="5"/>
      <c r="G862" s="5" t="s">
        <v>13</v>
      </c>
      <c r="H862" s="7" t="s">
        <v>14</v>
      </c>
      <c r="I862" s="5" t="s">
        <v>1780</v>
      </c>
      <c r="J862" s="8"/>
      <c r="K862" s="23">
        <v>1</v>
      </c>
      <c r="L862" s="9">
        <v>389779.66</v>
      </c>
      <c r="M862" s="9">
        <v>389779.66</v>
      </c>
      <c r="N862" s="2">
        <v>43000</v>
      </c>
      <c r="O862" s="2">
        <f t="shared" si="79"/>
        <v>43000</v>
      </c>
      <c r="P862" s="2">
        <f t="shared" si="76"/>
        <v>51600</v>
      </c>
      <c r="Q862" s="2">
        <f t="shared" si="80"/>
        <v>51600</v>
      </c>
      <c r="R862" s="2"/>
      <c r="S862" s="21">
        <f t="shared" si="81"/>
        <v>51600</v>
      </c>
      <c r="T862" s="21">
        <f t="shared" si="82"/>
        <v>51600</v>
      </c>
    </row>
    <row r="863" spans="1:20" ht="24" x14ac:dyDescent="0.25">
      <c r="A863" s="4">
        <v>926</v>
      </c>
      <c r="B863" s="4" t="s">
        <v>1777</v>
      </c>
      <c r="C863" s="5" t="s">
        <v>1783</v>
      </c>
      <c r="D863" s="5" t="s">
        <v>1784</v>
      </c>
      <c r="E863" s="6">
        <v>2009</v>
      </c>
      <c r="F863" s="5"/>
      <c r="G863" s="5" t="s">
        <v>13</v>
      </c>
      <c r="H863" s="7" t="s">
        <v>14</v>
      </c>
      <c r="I863" s="5" t="s">
        <v>1780</v>
      </c>
      <c r="J863" s="8"/>
      <c r="K863" s="23">
        <v>1</v>
      </c>
      <c r="L863" s="9">
        <v>23860</v>
      </c>
      <c r="M863" s="9">
        <v>23860</v>
      </c>
      <c r="N863" s="2">
        <v>4000</v>
      </c>
      <c r="O863" s="2">
        <f t="shared" si="79"/>
        <v>4000</v>
      </c>
      <c r="P863" s="2">
        <f t="shared" si="76"/>
        <v>4800</v>
      </c>
      <c r="Q863" s="2">
        <f t="shared" si="80"/>
        <v>4800</v>
      </c>
      <c r="R863" s="2"/>
      <c r="S863" s="21">
        <f t="shared" si="81"/>
        <v>4800</v>
      </c>
      <c r="T863" s="21">
        <f t="shared" si="82"/>
        <v>4800</v>
      </c>
    </row>
    <row r="864" spans="1:20" ht="24" x14ac:dyDescent="0.25">
      <c r="A864" s="4">
        <v>927</v>
      </c>
      <c r="B864" s="4" t="s">
        <v>1777</v>
      </c>
      <c r="C864" s="5" t="s">
        <v>1785</v>
      </c>
      <c r="D864" s="5" t="s">
        <v>1786</v>
      </c>
      <c r="E864" s="6">
        <v>2012</v>
      </c>
      <c r="F864" s="5"/>
      <c r="G864" s="5" t="s">
        <v>13</v>
      </c>
      <c r="H864" s="7" t="s">
        <v>14</v>
      </c>
      <c r="I864" s="5" t="s">
        <v>1780</v>
      </c>
      <c r="J864" s="8"/>
      <c r="K864" s="23">
        <v>1</v>
      </c>
      <c r="L864" s="9">
        <v>907627.12</v>
      </c>
      <c r="M864" s="9">
        <v>907627.12</v>
      </c>
      <c r="N864" s="2">
        <v>101000</v>
      </c>
      <c r="O864" s="2">
        <f t="shared" si="79"/>
        <v>101000</v>
      </c>
      <c r="P864" s="2">
        <f t="shared" si="76"/>
        <v>121200</v>
      </c>
      <c r="Q864" s="2">
        <f t="shared" si="80"/>
        <v>121200</v>
      </c>
      <c r="R864" s="2"/>
      <c r="S864" s="21">
        <f t="shared" si="81"/>
        <v>121200</v>
      </c>
      <c r="T864" s="21">
        <f t="shared" si="82"/>
        <v>121200</v>
      </c>
    </row>
    <row r="865" spans="1:20" ht="24" x14ac:dyDescent="0.25">
      <c r="A865" s="4">
        <v>928</v>
      </c>
      <c r="B865" s="4" t="s">
        <v>1777</v>
      </c>
      <c r="C865" s="5" t="s">
        <v>1787</v>
      </c>
      <c r="D865" s="5" t="s">
        <v>1788</v>
      </c>
      <c r="E865" s="6">
        <v>2012</v>
      </c>
      <c r="F865" s="5"/>
      <c r="G865" s="5" t="s">
        <v>13</v>
      </c>
      <c r="H865" s="7" t="s">
        <v>14</v>
      </c>
      <c r="I865" s="5" t="s">
        <v>1780</v>
      </c>
      <c r="J865" s="8"/>
      <c r="K865" s="23">
        <v>1</v>
      </c>
      <c r="L865" s="9">
        <v>347923.73</v>
      </c>
      <c r="M865" s="9">
        <v>347923.73</v>
      </c>
      <c r="N865" s="2">
        <v>39000</v>
      </c>
      <c r="O865" s="2">
        <f t="shared" si="79"/>
        <v>39000</v>
      </c>
      <c r="P865" s="2">
        <f t="shared" si="76"/>
        <v>46800</v>
      </c>
      <c r="Q865" s="2">
        <f t="shared" si="80"/>
        <v>46800</v>
      </c>
      <c r="R865" s="2"/>
      <c r="S865" s="21">
        <f t="shared" si="81"/>
        <v>46800</v>
      </c>
      <c r="T865" s="21">
        <f t="shared" si="82"/>
        <v>46800</v>
      </c>
    </row>
    <row r="866" spans="1:20" ht="24" x14ac:dyDescent="0.25">
      <c r="A866" s="4">
        <v>929</v>
      </c>
      <c r="B866" s="4" t="s">
        <v>1777</v>
      </c>
      <c r="C866" s="5" t="s">
        <v>1789</v>
      </c>
      <c r="D866" s="5" t="s">
        <v>1790</v>
      </c>
      <c r="E866" s="6" t="s">
        <v>1791</v>
      </c>
      <c r="F866" s="5"/>
      <c r="G866" s="5" t="s">
        <v>13</v>
      </c>
      <c r="H866" s="7" t="s">
        <v>14</v>
      </c>
      <c r="I866" s="5" t="s">
        <v>1780</v>
      </c>
      <c r="J866" s="8"/>
      <c r="K866" s="23">
        <v>1</v>
      </c>
      <c r="L866" s="9">
        <v>175228.62</v>
      </c>
      <c r="M866" s="9">
        <v>175228.62</v>
      </c>
      <c r="N866" s="2">
        <v>68000</v>
      </c>
      <c r="O866" s="2">
        <f t="shared" si="79"/>
        <v>68000</v>
      </c>
      <c r="P866" s="2">
        <f t="shared" si="76"/>
        <v>81600</v>
      </c>
      <c r="Q866" s="2">
        <f t="shared" si="80"/>
        <v>81600</v>
      </c>
      <c r="R866" s="2"/>
      <c r="S866" s="21">
        <f t="shared" si="81"/>
        <v>81600</v>
      </c>
      <c r="T866" s="21">
        <f t="shared" si="82"/>
        <v>81600</v>
      </c>
    </row>
    <row r="867" spans="1:20" ht="24" x14ac:dyDescent="0.25">
      <c r="A867" s="4">
        <v>930</v>
      </c>
      <c r="B867" s="4" t="s">
        <v>1777</v>
      </c>
      <c r="C867" s="5" t="s">
        <v>1792</v>
      </c>
      <c r="D867" s="5" t="s">
        <v>1793</v>
      </c>
      <c r="E867" s="6" t="s">
        <v>1794</v>
      </c>
      <c r="F867" s="5"/>
      <c r="G867" s="5" t="s">
        <v>13</v>
      </c>
      <c r="H867" s="7" t="s">
        <v>14</v>
      </c>
      <c r="I867" s="5" t="s">
        <v>1780</v>
      </c>
      <c r="J867" s="8"/>
      <c r="K867" s="23">
        <v>1</v>
      </c>
      <c r="L867" s="9">
        <v>149710.82</v>
      </c>
      <c r="M867" s="9">
        <v>149710.82</v>
      </c>
      <c r="N867" s="2">
        <v>64000</v>
      </c>
      <c r="O867" s="2">
        <f t="shared" si="79"/>
        <v>64000</v>
      </c>
      <c r="P867" s="2">
        <f t="shared" si="76"/>
        <v>76800</v>
      </c>
      <c r="Q867" s="2">
        <f t="shared" si="80"/>
        <v>76800</v>
      </c>
      <c r="R867" s="2"/>
      <c r="S867" s="21">
        <f t="shared" si="81"/>
        <v>76800</v>
      </c>
      <c r="T867" s="21">
        <f t="shared" si="82"/>
        <v>76800</v>
      </c>
    </row>
    <row r="868" spans="1:20" ht="24" x14ac:dyDescent="0.25">
      <c r="A868" s="4">
        <v>931</v>
      </c>
      <c r="B868" s="4" t="s">
        <v>1777</v>
      </c>
      <c r="C868" s="5" t="s">
        <v>1795</v>
      </c>
      <c r="D868" s="5" t="s">
        <v>1796</v>
      </c>
      <c r="E868" s="6" t="s">
        <v>1794</v>
      </c>
      <c r="F868" s="5"/>
      <c r="G868" s="5" t="s">
        <v>13</v>
      </c>
      <c r="H868" s="7" t="s">
        <v>14</v>
      </c>
      <c r="I868" s="5" t="s">
        <v>1780</v>
      </c>
      <c r="J868" s="8"/>
      <c r="K868" s="23">
        <v>1</v>
      </c>
      <c r="L868" s="9">
        <v>1095138.98</v>
      </c>
      <c r="M868" s="9">
        <v>1095138.98</v>
      </c>
      <c r="N868" s="2">
        <v>383000</v>
      </c>
      <c r="O868" s="2">
        <f t="shared" si="79"/>
        <v>383000</v>
      </c>
      <c r="P868" s="2">
        <f t="shared" si="76"/>
        <v>459600</v>
      </c>
      <c r="Q868" s="2">
        <f t="shared" si="80"/>
        <v>459600</v>
      </c>
      <c r="R868" s="2"/>
      <c r="S868" s="21">
        <f t="shared" si="81"/>
        <v>459600</v>
      </c>
      <c r="T868" s="21">
        <f t="shared" si="82"/>
        <v>459600</v>
      </c>
    </row>
    <row r="869" spans="1:20" ht="36" x14ac:dyDescent="0.25">
      <c r="A869" s="4">
        <v>932</v>
      </c>
      <c r="B869" s="4" t="s">
        <v>1777</v>
      </c>
      <c r="C869" s="5" t="s">
        <v>1797</v>
      </c>
      <c r="D869" s="5" t="s">
        <v>1798</v>
      </c>
      <c r="E869" s="6" t="s">
        <v>1799</v>
      </c>
      <c r="F869" s="5"/>
      <c r="G869" s="5" t="s">
        <v>13</v>
      </c>
      <c r="H869" s="7" t="s">
        <v>14</v>
      </c>
      <c r="I869" s="5" t="s">
        <v>1780</v>
      </c>
      <c r="J869" s="8"/>
      <c r="K869" s="23">
        <v>1</v>
      </c>
      <c r="L869" s="9">
        <v>1387772</v>
      </c>
      <c r="M869" s="9">
        <v>1387772</v>
      </c>
      <c r="N869" s="2">
        <v>448000</v>
      </c>
      <c r="O869" s="2">
        <f t="shared" si="79"/>
        <v>448000</v>
      </c>
      <c r="P869" s="2">
        <f t="shared" si="76"/>
        <v>537600</v>
      </c>
      <c r="Q869" s="2">
        <f t="shared" si="80"/>
        <v>537600</v>
      </c>
      <c r="R869" s="2"/>
      <c r="S869" s="21">
        <f t="shared" si="81"/>
        <v>537600</v>
      </c>
      <c r="T869" s="21">
        <f t="shared" si="82"/>
        <v>537600</v>
      </c>
    </row>
    <row r="870" spans="1:20" ht="36" x14ac:dyDescent="0.25">
      <c r="A870" s="4">
        <v>933</v>
      </c>
      <c r="B870" s="4" t="s">
        <v>1777</v>
      </c>
      <c r="C870" s="5" t="s">
        <v>1800</v>
      </c>
      <c r="D870" s="5" t="s">
        <v>1801</v>
      </c>
      <c r="E870" s="6" t="s">
        <v>1799</v>
      </c>
      <c r="F870" s="5"/>
      <c r="G870" s="5" t="s">
        <v>13</v>
      </c>
      <c r="H870" s="7" t="s">
        <v>14</v>
      </c>
      <c r="I870" s="5" t="s">
        <v>1780</v>
      </c>
      <c r="J870" s="8"/>
      <c r="K870" s="23">
        <v>1</v>
      </c>
      <c r="L870" s="9">
        <v>5748294</v>
      </c>
      <c r="M870" s="9">
        <v>5748294</v>
      </c>
      <c r="N870" s="2">
        <v>1857000</v>
      </c>
      <c r="O870" s="2">
        <f t="shared" si="79"/>
        <v>1857000</v>
      </c>
      <c r="P870" s="2">
        <f t="shared" si="76"/>
        <v>2228400</v>
      </c>
      <c r="Q870" s="2">
        <f t="shared" si="80"/>
        <v>2228400</v>
      </c>
      <c r="R870" s="2"/>
      <c r="S870" s="21">
        <f>N870*1.2</f>
        <v>2228400</v>
      </c>
      <c r="T870" s="21">
        <f t="shared" si="82"/>
        <v>2228400</v>
      </c>
    </row>
    <row r="871" spans="1:20" x14ac:dyDescent="0.25">
      <c r="K871" s="11"/>
      <c r="S871" s="11"/>
      <c r="T871" s="11"/>
    </row>
    <row r="872" spans="1:20" x14ac:dyDescent="0.25">
      <c r="K872" s="11"/>
      <c r="S872" s="11"/>
      <c r="T872" s="11"/>
    </row>
    <row r="873" spans="1:20" x14ac:dyDescent="0.25">
      <c r="K873" s="11"/>
      <c r="S873" s="11"/>
      <c r="T873" s="11"/>
    </row>
    <row r="874" spans="1:20" x14ac:dyDescent="0.25">
      <c r="K874" s="11"/>
      <c r="S874" s="11"/>
      <c r="T874" s="11"/>
    </row>
    <row r="875" spans="1:20" x14ac:dyDescent="0.25">
      <c r="K875" s="11"/>
      <c r="S875" s="11"/>
      <c r="T875" s="11"/>
    </row>
    <row r="876" spans="1:20" x14ac:dyDescent="0.25">
      <c r="K876" s="11"/>
      <c r="S876" s="11"/>
      <c r="T876" s="11"/>
    </row>
    <row r="877" spans="1:20" x14ac:dyDescent="0.25">
      <c r="K877" s="11"/>
      <c r="S877" s="11"/>
      <c r="T877" s="11"/>
    </row>
    <row r="878" spans="1:20" x14ac:dyDescent="0.25">
      <c r="K878" s="11"/>
      <c r="S878" s="11"/>
      <c r="T878" s="11"/>
    </row>
    <row r="879" spans="1:20" x14ac:dyDescent="0.25">
      <c r="K879" s="11"/>
      <c r="S879" s="11"/>
      <c r="T879" s="11"/>
    </row>
    <row r="880" spans="1:20" x14ac:dyDescent="0.25">
      <c r="K880" s="11"/>
      <c r="S880" s="11"/>
      <c r="T880" s="11"/>
    </row>
    <row r="881" spans="11:20" x14ac:dyDescent="0.25">
      <c r="K881" s="11"/>
      <c r="S881" s="11"/>
      <c r="T881" s="11"/>
    </row>
    <row r="882" spans="11:20" x14ac:dyDescent="0.25">
      <c r="K882" s="11"/>
      <c r="S882" s="11"/>
      <c r="T882" s="11"/>
    </row>
    <row r="883" spans="11:20" x14ac:dyDescent="0.25">
      <c r="K883" s="11"/>
      <c r="S883" s="11"/>
      <c r="T883" s="11"/>
    </row>
    <row r="884" spans="11:20" x14ac:dyDescent="0.25">
      <c r="K884" s="11"/>
      <c r="S884" s="11"/>
      <c r="T884" s="11"/>
    </row>
    <row r="885" spans="11:20" x14ac:dyDescent="0.25">
      <c r="K885" s="11"/>
      <c r="S885" s="11"/>
      <c r="T885" s="11"/>
    </row>
    <row r="886" spans="11:20" x14ac:dyDescent="0.25">
      <c r="K886" s="11"/>
      <c r="S886" s="11"/>
      <c r="T886" s="11"/>
    </row>
    <row r="887" spans="11:20" x14ac:dyDescent="0.25">
      <c r="K887" s="11"/>
      <c r="S887" s="11"/>
      <c r="T887" s="11"/>
    </row>
    <row r="888" spans="11:20" x14ac:dyDescent="0.25">
      <c r="K888" s="11"/>
      <c r="S888" s="11"/>
      <c r="T888" s="11"/>
    </row>
    <row r="889" spans="11:20" x14ac:dyDescent="0.25">
      <c r="K889" s="11"/>
      <c r="S889" s="11"/>
      <c r="T889" s="11"/>
    </row>
    <row r="890" spans="11:20" x14ac:dyDescent="0.25">
      <c r="K890" s="11"/>
      <c r="S890" s="11"/>
      <c r="T890" s="11"/>
    </row>
    <row r="891" spans="11:20" x14ac:dyDescent="0.25">
      <c r="K891" s="11"/>
      <c r="S891" s="11"/>
      <c r="T891" s="11"/>
    </row>
    <row r="892" spans="11:20" x14ac:dyDescent="0.25">
      <c r="K892" s="11"/>
      <c r="S892" s="11"/>
      <c r="T892" s="11"/>
    </row>
    <row r="893" spans="11:20" x14ac:dyDescent="0.25">
      <c r="K893" s="11"/>
      <c r="S893" s="11"/>
      <c r="T893" s="11"/>
    </row>
    <row r="894" spans="11:20" x14ac:dyDescent="0.25">
      <c r="K894" s="11"/>
      <c r="S894" s="11"/>
      <c r="T894" s="11"/>
    </row>
    <row r="895" spans="11:20" x14ac:dyDescent="0.25">
      <c r="K895" s="11"/>
      <c r="S895" s="11"/>
      <c r="T895" s="11"/>
    </row>
    <row r="896" spans="11:20" x14ac:dyDescent="0.25">
      <c r="K896" s="11"/>
      <c r="S896" s="11"/>
      <c r="T896" s="11"/>
    </row>
    <row r="897" spans="11:20" x14ac:dyDescent="0.25">
      <c r="K897" s="11"/>
      <c r="S897" s="11"/>
      <c r="T897" s="11"/>
    </row>
    <row r="898" spans="11:20" x14ac:dyDescent="0.25">
      <c r="K898" s="11"/>
      <c r="S898" s="11"/>
      <c r="T898" s="11"/>
    </row>
    <row r="899" spans="11:20" x14ac:dyDescent="0.25">
      <c r="K899" s="11"/>
      <c r="S899" s="11"/>
      <c r="T899" s="11"/>
    </row>
    <row r="900" spans="11:20" x14ac:dyDescent="0.25">
      <c r="K900" s="11"/>
      <c r="S900" s="11"/>
      <c r="T900" s="11"/>
    </row>
    <row r="901" spans="11:20" x14ac:dyDescent="0.25">
      <c r="K901" s="11"/>
      <c r="S901" s="11"/>
      <c r="T901" s="11"/>
    </row>
    <row r="902" spans="11:20" x14ac:dyDescent="0.25">
      <c r="K902" s="11"/>
      <c r="S902" s="11"/>
      <c r="T902" s="11"/>
    </row>
    <row r="903" spans="11:20" x14ac:dyDescent="0.25">
      <c r="K903" s="11"/>
      <c r="S903" s="11"/>
      <c r="T903" s="11"/>
    </row>
    <row r="904" spans="11:20" x14ac:dyDescent="0.25">
      <c r="K904" s="11"/>
      <c r="S904" s="11"/>
      <c r="T904" s="11"/>
    </row>
    <row r="905" spans="11:20" x14ac:dyDescent="0.25">
      <c r="K905" s="11"/>
      <c r="S905" s="11"/>
      <c r="T905" s="11"/>
    </row>
    <row r="906" spans="11:20" x14ac:dyDescent="0.25">
      <c r="K906" s="11"/>
      <c r="S906" s="11"/>
      <c r="T906" s="11"/>
    </row>
    <row r="907" spans="11:20" x14ac:dyDescent="0.25">
      <c r="K907" s="11"/>
      <c r="S907" s="11"/>
      <c r="T907" s="11"/>
    </row>
    <row r="908" spans="11:20" x14ac:dyDescent="0.25">
      <c r="K908" s="11"/>
      <c r="S908" s="11"/>
      <c r="T908" s="11"/>
    </row>
    <row r="909" spans="11:20" x14ac:dyDescent="0.25">
      <c r="K909" s="11"/>
      <c r="S909" s="11"/>
      <c r="T909" s="11"/>
    </row>
    <row r="910" spans="11:20" x14ac:dyDescent="0.25">
      <c r="K910" s="11"/>
      <c r="S910" s="11"/>
      <c r="T910" s="11"/>
    </row>
    <row r="911" spans="11:20" x14ac:dyDescent="0.25">
      <c r="K911" s="11"/>
      <c r="S911" s="11"/>
      <c r="T911" s="11"/>
    </row>
    <row r="912" spans="11:20" x14ac:dyDescent="0.25">
      <c r="K912" s="11"/>
      <c r="S912" s="11"/>
      <c r="T912" s="11"/>
    </row>
    <row r="913" spans="11:20" x14ac:dyDescent="0.25">
      <c r="K913" s="11"/>
      <c r="S913" s="11"/>
      <c r="T913" s="11"/>
    </row>
    <row r="914" spans="11:20" x14ac:dyDescent="0.25">
      <c r="K914" s="11"/>
      <c r="S914" s="11"/>
      <c r="T914" s="11"/>
    </row>
    <row r="915" spans="11:20" x14ac:dyDescent="0.25">
      <c r="K915" s="11"/>
      <c r="S915" s="11"/>
      <c r="T915" s="11"/>
    </row>
    <row r="916" spans="11:20" x14ac:dyDescent="0.25">
      <c r="K916" s="11"/>
      <c r="S916" s="11"/>
      <c r="T916" s="11"/>
    </row>
    <row r="917" spans="11:20" x14ac:dyDescent="0.25">
      <c r="K917" s="11"/>
      <c r="S917" s="11"/>
      <c r="T917" s="11"/>
    </row>
    <row r="918" spans="11:20" x14ac:dyDescent="0.25">
      <c r="K918" s="11"/>
      <c r="S918" s="11"/>
      <c r="T918" s="11"/>
    </row>
    <row r="919" spans="11:20" x14ac:dyDescent="0.25">
      <c r="K919" s="11"/>
      <c r="S919" s="11"/>
      <c r="T919" s="11"/>
    </row>
    <row r="920" spans="11:20" x14ac:dyDescent="0.25">
      <c r="K920" s="11"/>
      <c r="S920" s="11"/>
      <c r="T920" s="11"/>
    </row>
    <row r="921" spans="11:20" x14ac:dyDescent="0.25">
      <c r="K921" s="11"/>
      <c r="S921" s="11"/>
      <c r="T921" s="11"/>
    </row>
    <row r="922" spans="11:20" x14ac:dyDescent="0.25">
      <c r="K922" s="11"/>
      <c r="S922" s="11"/>
      <c r="T922" s="11"/>
    </row>
    <row r="923" spans="11:20" x14ac:dyDescent="0.25">
      <c r="K923" s="11"/>
      <c r="S923" s="11"/>
      <c r="T923" s="11"/>
    </row>
    <row r="924" spans="11:20" x14ac:dyDescent="0.25">
      <c r="K924" s="11"/>
      <c r="S924" s="11"/>
      <c r="T924" s="11"/>
    </row>
    <row r="925" spans="11:20" x14ac:dyDescent="0.25">
      <c r="K925" s="11"/>
      <c r="S925" s="11"/>
      <c r="T925" s="11"/>
    </row>
    <row r="926" spans="11:20" x14ac:dyDescent="0.25">
      <c r="K926" s="11"/>
      <c r="S926" s="11"/>
      <c r="T926" s="11"/>
    </row>
    <row r="927" spans="11:20" x14ac:dyDescent="0.25">
      <c r="K927" s="11"/>
      <c r="S927" s="11"/>
      <c r="T927" s="11"/>
    </row>
    <row r="928" spans="11:20" x14ac:dyDescent="0.25">
      <c r="K928" s="11"/>
      <c r="S928" s="11"/>
      <c r="T928" s="11"/>
    </row>
    <row r="929" spans="11:20" x14ac:dyDescent="0.25">
      <c r="K929" s="11"/>
      <c r="S929" s="11"/>
      <c r="T929" s="11"/>
    </row>
    <row r="930" spans="11:20" x14ac:dyDescent="0.25">
      <c r="K930" s="11"/>
      <c r="S930" s="11"/>
      <c r="T930" s="11"/>
    </row>
    <row r="931" spans="11:20" x14ac:dyDescent="0.25">
      <c r="K931" s="11"/>
      <c r="S931" s="11"/>
      <c r="T931" s="11"/>
    </row>
    <row r="932" spans="11:20" x14ac:dyDescent="0.25">
      <c r="K932" s="11"/>
      <c r="S932" s="11"/>
      <c r="T932" s="11"/>
    </row>
    <row r="933" spans="11:20" x14ac:dyDescent="0.25">
      <c r="K933" s="11"/>
      <c r="S933" s="11"/>
      <c r="T933" s="11"/>
    </row>
    <row r="934" spans="11:20" x14ac:dyDescent="0.25">
      <c r="K934" s="11"/>
      <c r="S934" s="11"/>
      <c r="T934" s="11"/>
    </row>
    <row r="935" spans="11:20" x14ac:dyDescent="0.25">
      <c r="K935" s="11"/>
      <c r="S935" s="11"/>
      <c r="T935" s="11"/>
    </row>
    <row r="936" spans="11:20" x14ac:dyDescent="0.25">
      <c r="K936" s="11"/>
      <c r="S936" s="11"/>
      <c r="T936" s="11"/>
    </row>
    <row r="937" spans="11:20" x14ac:dyDescent="0.25">
      <c r="K937" s="11"/>
      <c r="S937" s="11"/>
      <c r="T937" s="11"/>
    </row>
    <row r="938" spans="11:20" x14ac:dyDescent="0.25">
      <c r="K938" s="11"/>
      <c r="S938" s="11"/>
      <c r="T938" s="11"/>
    </row>
    <row r="939" spans="11:20" x14ac:dyDescent="0.25">
      <c r="K939" s="11"/>
      <c r="S939" s="11"/>
      <c r="T939" s="11"/>
    </row>
    <row r="940" spans="11:20" x14ac:dyDescent="0.25">
      <c r="K940" s="11"/>
      <c r="S940" s="11"/>
      <c r="T940" s="11"/>
    </row>
    <row r="941" spans="11:20" x14ac:dyDescent="0.25">
      <c r="K941" s="11"/>
      <c r="S941" s="11"/>
      <c r="T941" s="11"/>
    </row>
    <row r="942" spans="11:20" x14ac:dyDescent="0.25">
      <c r="K942" s="11"/>
      <c r="S942" s="11"/>
      <c r="T942" s="11"/>
    </row>
    <row r="943" spans="11:20" x14ac:dyDescent="0.25">
      <c r="K943" s="11"/>
      <c r="S943" s="11"/>
      <c r="T943" s="11"/>
    </row>
    <row r="944" spans="11:20" x14ac:dyDescent="0.25">
      <c r="K944" s="11"/>
      <c r="S944" s="11"/>
      <c r="T944" s="11"/>
    </row>
    <row r="945" spans="11:20" x14ac:dyDescent="0.25">
      <c r="K945" s="11"/>
      <c r="S945" s="11"/>
      <c r="T945" s="11"/>
    </row>
    <row r="946" spans="11:20" x14ac:dyDescent="0.25">
      <c r="K946" s="11"/>
      <c r="S946" s="11"/>
      <c r="T946" s="11"/>
    </row>
    <row r="947" spans="11:20" x14ac:dyDescent="0.25">
      <c r="K947" s="11"/>
      <c r="S947" s="11"/>
      <c r="T947" s="11"/>
    </row>
    <row r="948" spans="11:20" x14ac:dyDescent="0.25">
      <c r="K948" s="11"/>
      <c r="S948" s="11"/>
      <c r="T948" s="11"/>
    </row>
    <row r="949" spans="11:20" x14ac:dyDescent="0.25">
      <c r="K949" s="11"/>
      <c r="S949" s="11"/>
      <c r="T949" s="11"/>
    </row>
    <row r="950" spans="11:20" x14ac:dyDescent="0.25">
      <c r="K950" s="11"/>
      <c r="S950" s="11"/>
      <c r="T950" s="11"/>
    </row>
    <row r="951" spans="11:20" x14ac:dyDescent="0.25">
      <c r="K951" s="11"/>
      <c r="S951" s="11"/>
      <c r="T951" s="11"/>
    </row>
    <row r="952" spans="11:20" x14ac:dyDescent="0.25">
      <c r="K952" s="11"/>
      <c r="S952" s="11"/>
      <c r="T952" s="11"/>
    </row>
    <row r="953" spans="11:20" x14ac:dyDescent="0.25">
      <c r="K953" s="11"/>
      <c r="S953" s="11"/>
      <c r="T953" s="11"/>
    </row>
    <row r="954" spans="11:20" x14ac:dyDescent="0.25">
      <c r="K954" s="11"/>
      <c r="S954" s="11"/>
      <c r="T954" s="11"/>
    </row>
    <row r="955" spans="11:20" x14ac:dyDescent="0.25">
      <c r="K955" s="11"/>
      <c r="S955" s="11"/>
      <c r="T955" s="11"/>
    </row>
    <row r="956" spans="11:20" x14ac:dyDescent="0.25">
      <c r="K956" s="11"/>
      <c r="S956" s="11"/>
      <c r="T956" s="11"/>
    </row>
    <row r="957" spans="11:20" x14ac:dyDescent="0.25">
      <c r="K957" s="11"/>
      <c r="S957" s="11"/>
      <c r="T957" s="11"/>
    </row>
    <row r="958" spans="11:20" x14ac:dyDescent="0.25">
      <c r="K958" s="11"/>
      <c r="S958" s="11"/>
      <c r="T958" s="11"/>
    </row>
    <row r="959" spans="11:20" x14ac:dyDescent="0.25">
      <c r="K959" s="11"/>
      <c r="S959" s="11"/>
      <c r="T959" s="11"/>
    </row>
    <row r="960" spans="11:20" x14ac:dyDescent="0.25">
      <c r="K960" s="11"/>
      <c r="S960" s="11"/>
      <c r="T960" s="11"/>
    </row>
    <row r="961" spans="11:20" x14ac:dyDescent="0.25">
      <c r="K961" s="11"/>
      <c r="S961" s="11"/>
      <c r="T961" s="11"/>
    </row>
    <row r="962" spans="11:20" x14ac:dyDescent="0.25">
      <c r="K962" s="11"/>
      <c r="S962" s="11"/>
      <c r="T962" s="11"/>
    </row>
    <row r="963" spans="11:20" x14ac:dyDescent="0.25">
      <c r="K963" s="11"/>
      <c r="S963" s="11"/>
      <c r="T963" s="11"/>
    </row>
    <row r="964" spans="11:20" x14ac:dyDescent="0.25">
      <c r="K964" s="11"/>
      <c r="S964" s="11"/>
      <c r="T964" s="11"/>
    </row>
    <row r="965" spans="11:20" x14ac:dyDescent="0.25">
      <c r="K965" s="11"/>
      <c r="S965" s="11"/>
      <c r="T965" s="11"/>
    </row>
    <row r="966" spans="11:20" x14ac:dyDescent="0.25">
      <c r="K966" s="11"/>
      <c r="S966" s="11"/>
      <c r="T966" s="11"/>
    </row>
    <row r="967" spans="11:20" x14ac:dyDescent="0.25">
      <c r="K967" s="11"/>
      <c r="S967" s="11"/>
      <c r="T967" s="11"/>
    </row>
    <row r="968" spans="11:20" x14ac:dyDescent="0.25">
      <c r="K968" s="11"/>
      <c r="S968" s="11"/>
      <c r="T968" s="11"/>
    </row>
    <row r="969" spans="11:20" x14ac:dyDescent="0.25">
      <c r="K969" s="11"/>
      <c r="S969" s="11"/>
      <c r="T969" s="11"/>
    </row>
    <row r="970" spans="11:20" x14ac:dyDescent="0.25">
      <c r="K970" s="11"/>
      <c r="S970" s="11"/>
      <c r="T970" s="11"/>
    </row>
    <row r="971" spans="11:20" x14ac:dyDescent="0.25">
      <c r="K971" s="11"/>
      <c r="S971" s="11"/>
      <c r="T971" s="11"/>
    </row>
    <row r="972" spans="11:20" x14ac:dyDescent="0.25">
      <c r="K972" s="11"/>
      <c r="S972" s="11"/>
      <c r="T972" s="11"/>
    </row>
    <row r="973" spans="11:20" x14ac:dyDescent="0.25">
      <c r="K973" s="11"/>
      <c r="S973" s="11"/>
      <c r="T973" s="11"/>
    </row>
    <row r="974" spans="11:20" x14ac:dyDescent="0.25">
      <c r="K974" s="11"/>
      <c r="S974" s="11"/>
      <c r="T974" s="11"/>
    </row>
    <row r="975" spans="11:20" x14ac:dyDescent="0.25">
      <c r="K975" s="11"/>
      <c r="S975" s="11"/>
      <c r="T975" s="11"/>
    </row>
    <row r="976" spans="11:20" x14ac:dyDescent="0.25">
      <c r="K976" s="11"/>
      <c r="S976" s="11"/>
      <c r="T976" s="11"/>
    </row>
    <row r="977" spans="11:20" x14ac:dyDescent="0.25">
      <c r="K977" s="11"/>
      <c r="S977" s="11"/>
      <c r="T977" s="11"/>
    </row>
    <row r="978" spans="11:20" x14ac:dyDescent="0.25">
      <c r="K978" s="11"/>
      <c r="S978" s="11"/>
      <c r="T978" s="11"/>
    </row>
    <row r="979" spans="11:20" x14ac:dyDescent="0.25">
      <c r="K979" s="11"/>
      <c r="S979" s="11"/>
      <c r="T979" s="11"/>
    </row>
    <row r="980" spans="11:20" x14ac:dyDescent="0.25">
      <c r="K980" s="11"/>
      <c r="S980" s="11"/>
      <c r="T980" s="11"/>
    </row>
    <row r="981" spans="11:20" x14ac:dyDescent="0.25">
      <c r="K981" s="11"/>
      <c r="S981" s="11"/>
      <c r="T981" s="11"/>
    </row>
    <row r="982" spans="11:20" x14ac:dyDescent="0.25">
      <c r="K982" s="11"/>
      <c r="S982" s="11"/>
      <c r="T982" s="11"/>
    </row>
    <row r="983" spans="11:20" x14ac:dyDescent="0.25">
      <c r="K983" s="11"/>
      <c r="S983" s="11"/>
      <c r="T983" s="11"/>
    </row>
    <row r="984" spans="11:20" x14ac:dyDescent="0.25">
      <c r="K984" s="11"/>
      <c r="S984" s="11"/>
      <c r="T984" s="11"/>
    </row>
    <row r="985" spans="11:20" x14ac:dyDescent="0.25">
      <c r="K985" s="11"/>
      <c r="S985" s="11"/>
      <c r="T985" s="11"/>
    </row>
    <row r="986" spans="11:20" x14ac:dyDescent="0.25">
      <c r="K986" s="11"/>
      <c r="S986" s="11"/>
      <c r="T986" s="11"/>
    </row>
    <row r="987" spans="11:20" x14ac:dyDescent="0.25">
      <c r="K987" s="11"/>
      <c r="S987" s="11"/>
      <c r="T987" s="11"/>
    </row>
  </sheetData>
  <autoFilter ref="A1:R870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21.10.2021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 K. Pirogov</dc:creator>
  <cp:lastModifiedBy>Легай Елена Сергеевна</cp:lastModifiedBy>
  <cp:lastPrinted>2021-09-15T08:49:32Z</cp:lastPrinted>
  <dcterms:created xsi:type="dcterms:W3CDTF">2021-01-20T14:10:34Z</dcterms:created>
  <dcterms:modified xsi:type="dcterms:W3CDTF">2021-09-16T10:12:48Z</dcterms:modified>
</cp:coreProperties>
</file>